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0D2CA94A-85CB-46B9-BA0E-DBDE564FCFC5}" xr6:coauthVersionLast="43" xr6:coauthVersionMax="43" xr10:uidLastSave="{00000000-0000-0000-0000-000000000000}"/>
  <bookViews>
    <workbookView xWindow="-108" yWindow="-108" windowWidth="23256" windowHeight="12576" tabRatio="706" xr2:uid="{00000000-000D-0000-FFFF-FFFF00000000}"/>
  </bookViews>
  <sheets>
    <sheet name="INSTRUCTIONS" sheetId="12" r:id="rId1"/>
    <sheet name="September - DATA INFO" sheetId="13" r:id="rId2"/>
    <sheet name="October" sheetId="15" r:id="rId3"/>
    <sheet name="November" sheetId="16" r:id="rId4"/>
    <sheet name="December" sheetId="17" r:id="rId5"/>
    <sheet name="January" sheetId="18" r:id="rId6"/>
    <sheet name="February" sheetId="19" r:id="rId7"/>
    <sheet name="March" sheetId="20" r:id="rId8"/>
    <sheet name="SUMMARY" sheetId="21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" i="21" l="1"/>
  <c r="C1" i="21"/>
  <c r="S3" i="20"/>
  <c r="S3" i="19"/>
  <c r="S3" i="18"/>
  <c r="S3" i="17"/>
  <c r="S3" i="16"/>
  <c r="S3" i="15"/>
  <c r="A21" i="21"/>
  <c r="B21" i="21"/>
  <c r="A22" i="21"/>
  <c r="B22" i="21"/>
  <c r="AH34" i="20"/>
  <c r="AI34" i="20"/>
  <c r="AJ34" i="20"/>
  <c r="AK34" i="20"/>
  <c r="AL34" i="20"/>
  <c r="AM34" i="20"/>
  <c r="AN34" i="20"/>
  <c r="AO34" i="20"/>
  <c r="AH35" i="20"/>
  <c r="AI35" i="20"/>
  <c r="AJ35" i="20"/>
  <c r="AK35" i="20"/>
  <c r="AL35" i="20"/>
  <c r="AM35" i="20"/>
  <c r="AN35" i="20"/>
  <c r="AO35" i="20"/>
  <c r="A34" i="20"/>
  <c r="B34" i="20"/>
  <c r="A35" i="20"/>
  <c r="B35" i="20"/>
  <c r="AH34" i="19"/>
  <c r="AI34" i="19"/>
  <c r="AJ34" i="19"/>
  <c r="AK34" i="19"/>
  <c r="AL34" i="19"/>
  <c r="AM34" i="19"/>
  <c r="AN34" i="19"/>
  <c r="AO34" i="19"/>
  <c r="AH35" i="19"/>
  <c r="AI35" i="19"/>
  <c r="AJ35" i="19"/>
  <c r="AK35" i="19"/>
  <c r="AL35" i="19"/>
  <c r="AM35" i="19"/>
  <c r="AN35" i="19"/>
  <c r="AO35" i="19"/>
  <c r="A34" i="19"/>
  <c r="B34" i="19"/>
  <c r="A35" i="19"/>
  <c r="B35" i="19"/>
  <c r="AH34" i="18"/>
  <c r="AI34" i="18"/>
  <c r="AJ34" i="18"/>
  <c r="AK34" i="18"/>
  <c r="AL34" i="18"/>
  <c r="AM34" i="18"/>
  <c r="AN34" i="18"/>
  <c r="AO34" i="18"/>
  <c r="AH35" i="18"/>
  <c r="AI35" i="18"/>
  <c r="AJ35" i="18"/>
  <c r="AK35" i="18"/>
  <c r="AL35" i="18"/>
  <c r="AM35" i="18"/>
  <c r="AN35" i="18"/>
  <c r="AO35" i="18"/>
  <c r="A34" i="18"/>
  <c r="B34" i="18"/>
  <c r="A35" i="18"/>
  <c r="B35" i="18"/>
  <c r="AH34" i="17"/>
  <c r="AI34" i="17"/>
  <c r="AJ34" i="17"/>
  <c r="AK34" i="17"/>
  <c r="AL34" i="17"/>
  <c r="AM34" i="17"/>
  <c r="AN34" i="17"/>
  <c r="AO34" i="17"/>
  <c r="AH35" i="17"/>
  <c r="AI35" i="17"/>
  <c r="AJ35" i="17"/>
  <c r="AK35" i="17"/>
  <c r="AL35" i="17"/>
  <c r="AM35" i="17"/>
  <c r="AN35" i="17"/>
  <c r="AO35" i="17"/>
  <c r="A34" i="17"/>
  <c r="B34" i="17"/>
  <c r="A35" i="17"/>
  <c r="B35" i="17"/>
  <c r="AH34" i="16"/>
  <c r="AI34" i="16"/>
  <c r="AJ34" i="16"/>
  <c r="AK34" i="16"/>
  <c r="AL34" i="16"/>
  <c r="AM34" i="16"/>
  <c r="AN34" i="16"/>
  <c r="AO34" i="16"/>
  <c r="AH35" i="16"/>
  <c r="AI35" i="16"/>
  <c r="AJ35" i="16"/>
  <c r="AK35" i="16"/>
  <c r="AL35" i="16"/>
  <c r="AM35" i="16"/>
  <c r="AN35" i="16"/>
  <c r="AO35" i="16"/>
  <c r="A34" i="16"/>
  <c r="B34" i="16"/>
  <c r="A35" i="16"/>
  <c r="B35" i="16"/>
  <c r="AH34" i="15"/>
  <c r="AI34" i="15"/>
  <c r="AJ34" i="15"/>
  <c r="AK34" i="15"/>
  <c r="AL34" i="15"/>
  <c r="AM34" i="15"/>
  <c r="AN34" i="15"/>
  <c r="AO34" i="15"/>
  <c r="AH35" i="15"/>
  <c r="AI35" i="15"/>
  <c r="AJ35" i="15"/>
  <c r="AK35" i="15"/>
  <c r="AL35" i="15"/>
  <c r="AM35" i="15"/>
  <c r="AN35" i="15"/>
  <c r="AO35" i="15"/>
  <c r="A34" i="15"/>
  <c r="B34" i="15"/>
  <c r="A35" i="15"/>
  <c r="B35" i="15"/>
  <c r="AH34" i="13"/>
  <c r="S21" i="21" s="1"/>
  <c r="AI34" i="13"/>
  <c r="M21" i="21" s="1"/>
  <c r="AJ34" i="13"/>
  <c r="AK34" i="13"/>
  <c r="O21" i="21" s="1"/>
  <c r="AL34" i="13"/>
  <c r="P21" i="21" s="1"/>
  <c r="AM34" i="13"/>
  <c r="AN34" i="13"/>
  <c r="L21" i="21" s="1"/>
  <c r="AO34" i="13"/>
  <c r="AH35" i="13"/>
  <c r="AI35" i="13"/>
  <c r="AJ35" i="13"/>
  <c r="AK35" i="13"/>
  <c r="AL35" i="13"/>
  <c r="AM35" i="13"/>
  <c r="AN35" i="13"/>
  <c r="AO35" i="13"/>
  <c r="A25" i="21"/>
  <c r="B25" i="21"/>
  <c r="A26" i="21"/>
  <c r="B26" i="21"/>
  <c r="A27" i="21"/>
  <c r="B27" i="21"/>
  <c r="A28" i="21"/>
  <c r="B28" i="21"/>
  <c r="B24" i="21"/>
  <c r="A24" i="21"/>
  <c r="A4" i="21"/>
  <c r="B4" i="21"/>
  <c r="A5" i="21"/>
  <c r="B5" i="21"/>
  <c r="A6" i="21"/>
  <c r="B6" i="21"/>
  <c r="A7" i="21"/>
  <c r="B7" i="21"/>
  <c r="A8" i="21"/>
  <c r="B8" i="21"/>
  <c r="A9" i="21"/>
  <c r="B9" i="21"/>
  <c r="A10" i="21"/>
  <c r="B10" i="21"/>
  <c r="A11" i="21"/>
  <c r="B11" i="21"/>
  <c r="A12" i="21"/>
  <c r="B12" i="21"/>
  <c r="A13" i="21"/>
  <c r="B13" i="21"/>
  <c r="A14" i="21"/>
  <c r="B14" i="21"/>
  <c r="A15" i="21"/>
  <c r="B15" i="21"/>
  <c r="A16" i="21"/>
  <c r="B16" i="21"/>
  <c r="A17" i="21"/>
  <c r="B17" i="21"/>
  <c r="A18" i="21"/>
  <c r="B18" i="21"/>
  <c r="A19" i="21"/>
  <c r="B19" i="21"/>
  <c r="A20" i="21"/>
  <c r="B20" i="21"/>
  <c r="B3" i="21"/>
  <c r="A3" i="21"/>
  <c r="B41" i="20"/>
  <c r="A41" i="20"/>
  <c r="B40" i="20"/>
  <c r="A40" i="20"/>
  <c r="B39" i="20"/>
  <c r="A39" i="20"/>
  <c r="B38" i="20"/>
  <c r="A38" i="20"/>
  <c r="B37" i="20"/>
  <c r="A37" i="20"/>
  <c r="B33" i="20"/>
  <c r="A33" i="20"/>
  <c r="B32" i="20"/>
  <c r="A32" i="20"/>
  <c r="B31" i="20"/>
  <c r="A31" i="20"/>
  <c r="B30" i="20"/>
  <c r="A30" i="20"/>
  <c r="B29" i="20"/>
  <c r="A29" i="20"/>
  <c r="B28" i="20"/>
  <c r="A28" i="20"/>
  <c r="B27" i="20"/>
  <c r="A27" i="20"/>
  <c r="B26" i="20"/>
  <c r="A26" i="20"/>
  <c r="B25" i="20"/>
  <c r="A25" i="20"/>
  <c r="B24" i="20"/>
  <c r="A24" i="20"/>
  <c r="B23" i="20"/>
  <c r="A23" i="20"/>
  <c r="B22" i="20"/>
  <c r="A22" i="20"/>
  <c r="B21" i="20"/>
  <c r="A21" i="20"/>
  <c r="B20" i="20"/>
  <c r="A20" i="20"/>
  <c r="B19" i="20"/>
  <c r="A19" i="20"/>
  <c r="B18" i="20"/>
  <c r="A18" i="20"/>
  <c r="B17" i="20"/>
  <c r="A17" i="20"/>
  <c r="B16" i="20"/>
  <c r="A16" i="20"/>
  <c r="B41" i="19"/>
  <c r="A41" i="19"/>
  <c r="B40" i="19"/>
  <c r="A40" i="19"/>
  <c r="B39" i="19"/>
  <c r="A39" i="19"/>
  <c r="B38" i="19"/>
  <c r="A38" i="19"/>
  <c r="B37" i="19"/>
  <c r="A37" i="19"/>
  <c r="B33" i="19"/>
  <c r="A33" i="19"/>
  <c r="B32" i="19"/>
  <c r="A32" i="19"/>
  <c r="B31" i="19"/>
  <c r="A31" i="19"/>
  <c r="B30" i="19"/>
  <c r="A30" i="19"/>
  <c r="B29" i="19"/>
  <c r="A29" i="19"/>
  <c r="B28" i="19"/>
  <c r="A28" i="19"/>
  <c r="B27" i="19"/>
  <c r="A27" i="19"/>
  <c r="B26" i="19"/>
  <c r="A26" i="19"/>
  <c r="B25" i="19"/>
  <c r="A25" i="19"/>
  <c r="B24" i="19"/>
  <c r="A24" i="19"/>
  <c r="B23" i="19"/>
  <c r="A23" i="19"/>
  <c r="B22" i="19"/>
  <c r="A22" i="19"/>
  <c r="B21" i="19"/>
  <c r="A21" i="19"/>
  <c r="B20" i="19"/>
  <c r="A20" i="19"/>
  <c r="B19" i="19"/>
  <c r="A19" i="19"/>
  <c r="B18" i="19"/>
  <c r="A18" i="19"/>
  <c r="B17" i="19"/>
  <c r="A17" i="19"/>
  <c r="B16" i="19"/>
  <c r="A16" i="19"/>
  <c r="B41" i="18"/>
  <c r="A41" i="18"/>
  <c r="B40" i="18"/>
  <c r="A40" i="18"/>
  <c r="B39" i="18"/>
  <c r="A39" i="18"/>
  <c r="B38" i="18"/>
  <c r="A38" i="18"/>
  <c r="B37" i="18"/>
  <c r="A37" i="18"/>
  <c r="B33" i="18"/>
  <c r="A33" i="18"/>
  <c r="B32" i="18"/>
  <c r="A32" i="18"/>
  <c r="B31" i="18"/>
  <c r="A31" i="18"/>
  <c r="B30" i="18"/>
  <c r="A30" i="18"/>
  <c r="B29" i="18"/>
  <c r="A29" i="18"/>
  <c r="B28" i="18"/>
  <c r="A28" i="18"/>
  <c r="B27" i="18"/>
  <c r="A27" i="18"/>
  <c r="B26" i="18"/>
  <c r="A26" i="18"/>
  <c r="B25" i="18"/>
  <c r="A25" i="18"/>
  <c r="B24" i="18"/>
  <c r="A24" i="18"/>
  <c r="B23" i="18"/>
  <c r="A23" i="18"/>
  <c r="B22" i="18"/>
  <c r="A22" i="18"/>
  <c r="B21" i="18"/>
  <c r="A21" i="18"/>
  <c r="B20" i="18"/>
  <c r="A20" i="18"/>
  <c r="B19" i="18"/>
  <c r="A19" i="18"/>
  <c r="B18" i="18"/>
  <c r="A18" i="18"/>
  <c r="B17" i="18"/>
  <c r="A17" i="18"/>
  <c r="B16" i="18"/>
  <c r="A16" i="18"/>
  <c r="B41" i="17"/>
  <c r="A41" i="17"/>
  <c r="B40" i="17"/>
  <c r="A40" i="17"/>
  <c r="B39" i="17"/>
  <c r="A39" i="17"/>
  <c r="B38" i="17"/>
  <c r="A38" i="17"/>
  <c r="B37" i="17"/>
  <c r="A37" i="17"/>
  <c r="B33" i="17"/>
  <c r="A33" i="17"/>
  <c r="B32" i="17"/>
  <c r="A32" i="17"/>
  <c r="B31" i="17"/>
  <c r="A31" i="17"/>
  <c r="B30" i="17"/>
  <c r="A30" i="17"/>
  <c r="B29" i="17"/>
  <c r="A29" i="17"/>
  <c r="B28" i="17"/>
  <c r="A28" i="17"/>
  <c r="B27" i="17"/>
  <c r="A27" i="17"/>
  <c r="B26" i="17"/>
  <c r="A26" i="17"/>
  <c r="B25" i="17"/>
  <c r="A25" i="17"/>
  <c r="B24" i="17"/>
  <c r="A24" i="17"/>
  <c r="B23" i="17"/>
  <c r="A23" i="17"/>
  <c r="B22" i="17"/>
  <c r="A22" i="17"/>
  <c r="B21" i="17"/>
  <c r="A21" i="17"/>
  <c r="B20" i="17"/>
  <c r="A20" i="17"/>
  <c r="B19" i="17"/>
  <c r="A19" i="17"/>
  <c r="B18" i="17"/>
  <c r="A18" i="17"/>
  <c r="B17" i="17"/>
  <c r="A17" i="17"/>
  <c r="B16" i="17"/>
  <c r="A16" i="17"/>
  <c r="B41" i="16"/>
  <c r="A41" i="16"/>
  <c r="B40" i="16"/>
  <c r="A40" i="16"/>
  <c r="B39" i="16"/>
  <c r="A39" i="16"/>
  <c r="B38" i="16"/>
  <c r="A38" i="16"/>
  <c r="B37" i="16"/>
  <c r="A37" i="16"/>
  <c r="B33" i="16"/>
  <c r="A33" i="16"/>
  <c r="B32" i="16"/>
  <c r="A32" i="16"/>
  <c r="B31" i="16"/>
  <c r="A31" i="16"/>
  <c r="B30" i="16"/>
  <c r="A30" i="16"/>
  <c r="B29" i="16"/>
  <c r="A29" i="16"/>
  <c r="B28" i="16"/>
  <c r="A28" i="16"/>
  <c r="B27" i="16"/>
  <c r="A27" i="16"/>
  <c r="B26" i="16"/>
  <c r="A26" i="16"/>
  <c r="B25" i="16"/>
  <c r="A25" i="16"/>
  <c r="B24" i="16"/>
  <c r="A24" i="16"/>
  <c r="B23" i="16"/>
  <c r="A23" i="16"/>
  <c r="B22" i="16"/>
  <c r="A22" i="16"/>
  <c r="B21" i="16"/>
  <c r="A21" i="16"/>
  <c r="B20" i="16"/>
  <c r="A20" i="16"/>
  <c r="B19" i="16"/>
  <c r="A19" i="16"/>
  <c r="B18" i="16"/>
  <c r="A18" i="16"/>
  <c r="B17" i="16"/>
  <c r="A17" i="16"/>
  <c r="B16" i="16"/>
  <c r="A16" i="16"/>
  <c r="A38" i="15"/>
  <c r="B38" i="15"/>
  <c r="A39" i="15"/>
  <c r="B39" i="15"/>
  <c r="A40" i="15"/>
  <c r="B40" i="15"/>
  <c r="A41" i="15"/>
  <c r="B41" i="15"/>
  <c r="B37" i="15"/>
  <c r="A37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B16" i="15"/>
  <c r="A16" i="15"/>
  <c r="AO38" i="20"/>
  <c r="AO39" i="20"/>
  <c r="AO40" i="20"/>
  <c r="AO41" i="20"/>
  <c r="AO37" i="20"/>
  <c r="AO17" i="20"/>
  <c r="AO18" i="20"/>
  <c r="AO19" i="20"/>
  <c r="AO20" i="20"/>
  <c r="AO21" i="20"/>
  <c r="AO22" i="20"/>
  <c r="AO23" i="20"/>
  <c r="AO24" i="20"/>
  <c r="AO25" i="20"/>
  <c r="AO26" i="20"/>
  <c r="AO27" i="20"/>
  <c r="AO28" i="20"/>
  <c r="AO29" i="20"/>
  <c r="AO30" i="20"/>
  <c r="AO31" i="20"/>
  <c r="AO32" i="20"/>
  <c r="AO33" i="20"/>
  <c r="AO16" i="20"/>
  <c r="AO38" i="19"/>
  <c r="AO39" i="19"/>
  <c r="AO40" i="19"/>
  <c r="AO41" i="19"/>
  <c r="AO37" i="19"/>
  <c r="AO17" i="19"/>
  <c r="AO18" i="19"/>
  <c r="AO19" i="19"/>
  <c r="AO20" i="19"/>
  <c r="AO21" i="19"/>
  <c r="AO22" i="19"/>
  <c r="AO23" i="19"/>
  <c r="AO24" i="19"/>
  <c r="AO25" i="19"/>
  <c r="AO26" i="19"/>
  <c r="AO27" i="19"/>
  <c r="AO28" i="19"/>
  <c r="AO29" i="19"/>
  <c r="AO30" i="19"/>
  <c r="AO31" i="19"/>
  <c r="AO32" i="19"/>
  <c r="AO33" i="19"/>
  <c r="AO16" i="19"/>
  <c r="AO38" i="18"/>
  <c r="AO39" i="18"/>
  <c r="AO40" i="18"/>
  <c r="AO41" i="18"/>
  <c r="AO37" i="18"/>
  <c r="AO17" i="18"/>
  <c r="AO18" i="18"/>
  <c r="AO19" i="18"/>
  <c r="AO20" i="18"/>
  <c r="AO21" i="18"/>
  <c r="AO22" i="18"/>
  <c r="AO23" i="18"/>
  <c r="AO24" i="18"/>
  <c r="AO25" i="18"/>
  <c r="AO26" i="18"/>
  <c r="AO27" i="18"/>
  <c r="AO28" i="18"/>
  <c r="AO29" i="18"/>
  <c r="AO30" i="18"/>
  <c r="AO31" i="18"/>
  <c r="AO32" i="18"/>
  <c r="AO33" i="18"/>
  <c r="AO16" i="18"/>
  <c r="AN41" i="17"/>
  <c r="AO38" i="17"/>
  <c r="AO39" i="17"/>
  <c r="AO40" i="17"/>
  <c r="AO41" i="17"/>
  <c r="AO37" i="17"/>
  <c r="AO17" i="17"/>
  <c r="AO18" i="17"/>
  <c r="AO19" i="17"/>
  <c r="AO20" i="17"/>
  <c r="AO21" i="17"/>
  <c r="AO22" i="17"/>
  <c r="AO23" i="17"/>
  <c r="AO24" i="17"/>
  <c r="AO25" i="17"/>
  <c r="AO26" i="17"/>
  <c r="AO27" i="17"/>
  <c r="AO28" i="17"/>
  <c r="AO29" i="17"/>
  <c r="AO30" i="17"/>
  <c r="AO31" i="17"/>
  <c r="AO32" i="17"/>
  <c r="AO33" i="17"/>
  <c r="AO16" i="17"/>
  <c r="AO38" i="16"/>
  <c r="AO39" i="16"/>
  <c r="AO40" i="16"/>
  <c r="AO41" i="16"/>
  <c r="AO37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16" i="16"/>
  <c r="AN41" i="15"/>
  <c r="AO38" i="15"/>
  <c r="AO39" i="15"/>
  <c r="AO40" i="15"/>
  <c r="AO41" i="15"/>
  <c r="AO37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16" i="15"/>
  <c r="AO38" i="13"/>
  <c r="AO39" i="13"/>
  <c r="AO40" i="13"/>
  <c r="AO41" i="13"/>
  <c r="Q28" i="21" s="1"/>
  <c r="AO37" i="13"/>
  <c r="AO17" i="13"/>
  <c r="AO18" i="13"/>
  <c r="AO19" i="13"/>
  <c r="AO20" i="13"/>
  <c r="Q7" i="21" s="1"/>
  <c r="AO21" i="13"/>
  <c r="AO22" i="13"/>
  <c r="AO23" i="13"/>
  <c r="Q10" i="21" s="1"/>
  <c r="AO24" i="13"/>
  <c r="AO25" i="13"/>
  <c r="AO26" i="13"/>
  <c r="AO27" i="13"/>
  <c r="AO28" i="13"/>
  <c r="Q15" i="21" s="1"/>
  <c r="AO29" i="13"/>
  <c r="AO30" i="13"/>
  <c r="AO31" i="13"/>
  <c r="AO32" i="13"/>
  <c r="AO33" i="13"/>
  <c r="AO16" i="13"/>
  <c r="C3" i="15"/>
  <c r="V9" i="13"/>
  <c r="K21" i="21" l="1"/>
  <c r="S22" i="21"/>
  <c r="K22" i="21"/>
  <c r="N22" i="21"/>
  <c r="N21" i="21"/>
  <c r="Q21" i="21"/>
  <c r="Q6" i="21"/>
  <c r="Q20" i="21"/>
  <c r="Q24" i="21"/>
  <c r="L22" i="21"/>
  <c r="Q17" i="21"/>
  <c r="Q27" i="21"/>
  <c r="P22" i="21"/>
  <c r="Q16" i="21"/>
  <c r="Q26" i="21"/>
  <c r="O22" i="21"/>
  <c r="M22" i="21"/>
  <c r="Q14" i="21"/>
  <c r="Q13" i="21"/>
  <c r="Q22" i="21"/>
  <c r="Q8" i="21"/>
  <c r="Q9" i="21"/>
  <c r="Q25" i="21"/>
  <c r="Q5" i="21"/>
  <c r="Q19" i="21"/>
  <c r="Q18" i="21"/>
  <c r="Q11" i="21"/>
  <c r="Q12" i="21"/>
  <c r="Q4" i="21"/>
  <c r="Q3" i="21"/>
  <c r="AN17" i="20"/>
  <c r="AN18" i="20"/>
  <c r="AN19" i="20"/>
  <c r="AN20" i="20"/>
  <c r="AN21" i="20"/>
  <c r="AN22" i="20"/>
  <c r="AN23" i="20"/>
  <c r="AN24" i="20"/>
  <c r="AN25" i="20"/>
  <c r="AN26" i="20"/>
  <c r="AN27" i="20"/>
  <c r="AN28" i="20"/>
  <c r="AN29" i="20"/>
  <c r="AN30" i="20"/>
  <c r="AN31" i="20"/>
  <c r="AN32" i="20"/>
  <c r="AN33" i="20"/>
  <c r="AN37" i="20"/>
  <c r="AN38" i="20"/>
  <c r="AN39" i="20"/>
  <c r="AN40" i="20"/>
  <c r="AN41" i="20"/>
  <c r="AM17" i="20"/>
  <c r="AM18" i="20"/>
  <c r="AM19" i="20"/>
  <c r="AM20" i="20"/>
  <c r="AM21" i="20"/>
  <c r="AM22" i="20"/>
  <c r="AM23" i="20"/>
  <c r="AM24" i="20"/>
  <c r="AM25" i="20"/>
  <c r="AM26" i="20"/>
  <c r="AM27" i="20"/>
  <c r="AM28" i="20"/>
  <c r="AM29" i="20"/>
  <c r="AM30" i="20"/>
  <c r="AM31" i="20"/>
  <c r="AM32" i="20"/>
  <c r="AM33" i="20"/>
  <c r="AM37" i="20"/>
  <c r="AM38" i="20"/>
  <c r="AM39" i="20"/>
  <c r="AM40" i="20"/>
  <c r="AM41" i="20"/>
  <c r="AN16" i="20"/>
  <c r="AM16" i="20"/>
  <c r="AN17" i="19"/>
  <c r="AN18" i="19"/>
  <c r="AN19" i="19"/>
  <c r="AN20" i="19"/>
  <c r="AN21" i="19"/>
  <c r="AN22" i="19"/>
  <c r="AN23" i="19"/>
  <c r="AN24" i="19"/>
  <c r="AN25" i="19"/>
  <c r="AN26" i="19"/>
  <c r="AN27" i="19"/>
  <c r="AN28" i="19"/>
  <c r="AN29" i="19"/>
  <c r="AN30" i="19"/>
  <c r="AN31" i="19"/>
  <c r="AN32" i="19"/>
  <c r="AN33" i="19"/>
  <c r="AN37" i="19"/>
  <c r="AN38" i="19"/>
  <c r="AN39" i="19"/>
  <c r="AN40" i="19"/>
  <c r="AN41" i="19"/>
  <c r="AM17" i="19"/>
  <c r="AM18" i="19"/>
  <c r="AM19" i="19"/>
  <c r="AM20" i="19"/>
  <c r="AM21" i="19"/>
  <c r="AM22" i="19"/>
  <c r="AM23" i="19"/>
  <c r="AM24" i="19"/>
  <c r="AM25" i="19"/>
  <c r="AM26" i="19"/>
  <c r="AM27" i="19"/>
  <c r="AM28" i="19"/>
  <c r="AM29" i="19"/>
  <c r="AM30" i="19"/>
  <c r="AM31" i="19"/>
  <c r="AM32" i="19"/>
  <c r="AM33" i="19"/>
  <c r="AM37" i="19"/>
  <c r="AM38" i="19"/>
  <c r="AM39" i="19"/>
  <c r="AM40" i="19"/>
  <c r="AM41" i="19"/>
  <c r="AN16" i="19"/>
  <c r="AM16" i="19"/>
  <c r="AN17" i="18"/>
  <c r="AN18" i="18"/>
  <c r="AN19" i="18"/>
  <c r="AN20" i="18"/>
  <c r="AN21" i="18"/>
  <c r="AN22" i="18"/>
  <c r="AN23" i="18"/>
  <c r="AN24" i="18"/>
  <c r="AN25" i="18"/>
  <c r="AN26" i="18"/>
  <c r="AN27" i="18"/>
  <c r="AN28" i="18"/>
  <c r="AN29" i="18"/>
  <c r="AN30" i="18"/>
  <c r="AN31" i="18"/>
  <c r="AN32" i="18"/>
  <c r="AN33" i="18"/>
  <c r="AN37" i="18"/>
  <c r="AN38" i="18"/>
  <c r="AN39" i="18"/>
  <c r="AN40" i="18"/>
  <c r="AN41" i="18"/>
  <c r="AM17" i="18"/>
  <c r="AM18" i="18"/>
  <c r="AM19" i="18"/>
  <c r="AM20" i="18"/>
  <c r="AM21" i="18"/>
  <c r="AM22" i="18"/>
  <c r="AM23" i="18"/>
  <c r="AM24" i="18"/>
  <c r="AM25" i="18"/>
  <c r="AM26" i="18"/>
  <c r="AM27" i="18"/>
  <c r="AM28" i="18"/>
  <c r="AM29" i="18"/>
  <c r="AM30" i="18"/>
  <c r="AM31" i="18"/>
  <c r="AM32" i="18"/>
  <c r="AM33" i="18"/>
  <c r="AM37" i="18"/>
  <c r="AM38" i="18"/>
  <c r="AM39" i="18"/>
  <c r="AM40" i="18"/>
  <c r="AM41" i="18"/>
  <c r="AN16" i="18"/>
  <c r="AM16" i="18"/>
  <c r="AN17" i="17"/>
  <c r="AN18" i="17"/>
  <c r="AN19" i="17"/>
  <c r="AN20" i="17"/>
  <c r="AN21" i="17"/>
  <c r="AN22" i="17"/>
  <c r="AN23" i="17"/>
  <c r="AN24" i="17"/>
  <c r="AN25" i="17"/>
  <c r="AN26" i="17"/>
  <c r="AN27" i="17"/>
  <c r="AN28" i="17"/>
  <c r="AN29" i="17"/>
  <c r="AN30" i="17"/>
  <c r="AN31" i="17"/>
  <c r="AN32" i="17"/>
  <c r="AN33" i="17"/>
  <c r="AN37" i="17"/>
  <c r="AN38" i="17"/>
  <c r="AN39" i="17"/>
  <c r="AN40" i="17"/>
  <c r="AM33" i="17"/>
  <c r="AM37" i="17"/>
  <c r="AM38" i="17"/>
  <c r="AM39" i="17"/>
  <c r="AM40" i="17"/>
  <c r="AM41" i="17"/>
  <c r="AM17" i="17"/>
  <c r="AM18" i="17"/>
  <c r="AM19" i="17"/>
  <c r="AM20" i="17"/>
  <c r="AM21" i="17"/>
  <c r="AM22" i="17"/>
  <c r="AM23" i="17"/>
  <c r="AM24" i="17"/>
  <c r="AM25" i="17"/>
  <c r="AM26" i="17"/>
  <c r="AM27" i="17"/>
  <c r="AM28" i="17"/>
  <c r="AM29" i="17"/>
  <c r="AM30" i="17"/>
  <c r="AM31" i="17"/>
  <c r="AM32" i="17"/>
  <c r="AN16" i="17"/>
  <c r="L3" i="21" s="1"/>
  <c r="AM16" i="17"/>
  <c r="AN17" i="16"/>
  <c r="AN18" i="16"/>
  <c r="AN19" i="16"/>
  <c r="AN20" i="16"/>
  <c r="AN21" i="16"/>
  <c r="AN22" i="16"/>
  <c r="AN23" i="16"/>
  <c r="AN24" i="16"/>
  <c r="AN25" i="16"/>
  <c r="AN26" i="16"/>
  <c r="AN27" i="16"/>
  <c r="AN28" i="16"/>
  <c r="AN29" i="16"/>
  <c r="AN30" i="16"/>
  <c r="AN31" i="16"/>
  <c r="AN32" i="16"/>
  <c r="AN33" i="16"/>
  <c r="AN37" i="16"/>
  <c r="AN38" i="16"/>
  <c r="AN39" i="16"/>
  <c r="AN40" i="16"/>
  <c r="AN41" i="16"/>
  <c r="AM17" i="16"/>
  <c r="AM18" i="16"/>
  <c r="AM19" i="16"/>
  <c r="AM20" i="16"/>
  <c r="AM21" i="16"/>
  <c r="AM22" i="16"/>
  <c r="AM23" i="16"/>
  <c r="AM24" i="16"/>
  <c r="AM25" i="16"/>
  <c r="AM26" i="16"/>
  <c r="AM27" i="16"/>
  <c r="AM28" i="16"/>
  <c r="AM29" i="16"/>
  <c r="AM30" i="16"/>
  <c r="AM31" i="16"/>
  <c r="AM32" i="16"/>
  <c r="AM33" i="16"/>
  <c r="AM37" i="16"/>
  <c r="AM38" i="16"/>
  <c r="AM39" i="16"/>
  <c r="AM40" i="16"/>
  <c r="AM41" i="16"/>
  <c r="AN16" i="16"/>
  <c r="AM16" i="16"/>
  <c r="AN17" i="15"/>
  <c r="AN18" i="15"/>
  <c r="AN19" i="15"/>
  <c r="AN20" i="15"/>
  <c r="AN21" i="15"/>
  <c r="AN22" i="15"/>
  <c r="AN23" i="15"/>
  <c r="AN24" i="15"/>
  <c r="AN25" i="15"/>
  <c r="AN26" i="15"/>
  <c r="AN27" i="15"/>
  <c r="AN28" i="15"/>
  <c r="AN29" i="15"/>
  <c r="AN30" i="15"/>
  <c r="AN31" i="15"/>
  <c r="AN32" i="15"/>
  <c r="AN33" i="15"/>
  <c r="AN37" i="15"/>
  <c r="AN38" i="15"/>
  <c r="AN39" i="15"/>
  <c r="AN40" i="15"/>
  <c r="AM17" i="15"/>
  <c r="AM18" i="15"/>
  <c r="AM19" i="15"/>
  <c r="AM20" i="15"/>
  <c r="AM21" i="15"/>
  <c r="AM22" i="15"/>
  <c r="AM23" i="15"/>
  <c r="AM24" i="15"/>
  <c r="AM25" i="15"/>
  <c r="AM26" i="15"/>
  <c r="AM27" i="15"/>
  <c r="AM28" i="15"/>
  <c r="AM29" i="15"/>
  <c r="AM30" i="15"/>
  <c r="AM31" i="15"/>
  <c r="AM32" i="15"/>
  <c r="AM33" i="15"/>
  <c r="AM37" i="15"/>
  <c r="AM38" i="15"/>
  <c r="AM39" i="15"/>
  <c r="AM40" i="15"/>
  <c r="AM41" i="15"/>
  <c r="AN16" i="15"/>
  <c r="AM16" i="15"/>
  <c r="AN41" i="13"/>
  <c r="AN40" i="13"/>
  <c r="AN39" i="13"/>
  <c r="AN38" i="13"/>
  <c r="AN37" i="13"/>
  <c r="AM41" i="13"/>
  <c r="AM40" i="13"/>
  <c r="AM39" i="13"/>
  <c r="AM38" i="13"/>
  <c r="AM37" i="13"/>
  <c r="AN17" i="13"/>
  <c r="AN18" i="13"/>
  <c r="AN19" i="13"/>
  <c r="AN20" i="13"/>
  <c r="AN21" i="13"/>
  <c r="L8" i="21" s="1"/>
  <c r="AN22" i="13"/>
  <c r="AN23" i="13"/>
  <c r="AN24" i="13"/>
  <c r="AN25" i="13"/>
  <c r="AN26" i="13"/>
  <c r="AN27" i="13"/>
  <c r="AN28" i="13"/>
  <c r="AN29" i="13"/>
  <c r="L16" i="21" s="1"/>
  <c r="AN30" i="13"/>
  <c r="AN31" i="13"/>
  <c r="AN32" i="13"/>
  <c r="AN33" i="13"/>
  <c r="AM17" i="13"/>
  <c r="AM18" i="13"/>
  <c r="AM19" i="13"/>
  <c r="AM20" i="13"/>
  <c r="AM21" i="13"/>
  <c r="AM22" i="13"/>
  <c r="AM23" i="13"/>
  <c r="K10" i="21" s="1"/>
  <c r="AM24" i="13"/>
  <c r="AM25" i="13"/>
  <c r="K12" i="21" s="1"/>
  <c r="AM26" i="13"/>
  <c r="AM27" i="13"/>
  <c r="AM28" i="13"/>
  <c r="AM29" i="13"/>
  <c r="AM30" i="13"/>
  <c r="AM31" i="13"/>
  <c r="K18" i="21" s="1"/>
  <c r="AM32" i="13"/>
  <c r="AM33" i="13"/>
  <c r="AN16" i="13"/>
  <c r="AM16" i="13"/>
  <c r="V12" i="20"/>
  <c r="V11" i="20"/>
  <c r="V10" i="20"/>
  <c r="V9" i="20"/>
  <c r="V12" i="19"/>
  <c r="V11" i="19"/>
  <c r="V10" i="19"/>
  <c r="V9" i="19"/>
  <c r="V12" i="18"/>
  <c r="V11" i="18"/>
  <c r="V10" i="18"/>
  <c r="V9" i="18"/>
  <c r="V12" i="13"/>
  <c r="V11" i="13"/>
  <c r="V10" i="13"/>
  <c r="K20" i="21" l="1"/>
  <c r="K14" i="21"/>
  <c r="K6" i="21"/>
  <c r="R21" i="21"/>
  <c r="K17" i="21"/>
  <c r="K25" i="21"/>
  <c r="L14" i="21"/>
  <c r="K16" i="21"/>
  <c r="K8" i="21"/>
  <c r="L13" i="21"/>
  <c r="L6" i="21"/>
  <c r="K13" i="21"/>
  <c r="L24" i="21"/>
  <c r="K19" i="21"/>
  <c r="L20" i="21"/>
  <c r="L12" i="21"/>
  <c r="L26" i="21"/>
  <c r="L19" i="21"/>
  <c r="L11" i="21"/>
  <c r="R22" i="21"/>
  <c r="L28" i="21"/>
  <c r="L17" i="21"/>
  <c r="L9" i="21"/>
  <c r="K15" i="21"/>
  <c r="K7" i="21"/>
  <c r="K27" i="21"/>
  <c r="L15" i="21"/>
  <c r="L7" i="21"/>
  <c r="L10" i="21"/>
  <c r="K9" i="21"/>
  <c r="K11" i="21"/>
  <c r="L18" i="21"/>
  <c r="X8" i="13"/>
  <c r="C12" i="21" s="1"/>
  <c r="X8" i="19"/>
  <c r="X8" i="18"/>
  <c r="X8" i="20"/>
  <c r="K24" i="21"/>
  <c r="K26" i="21"/>
  <c r="K28" i="21"/>
  <c r="L25" i="21"/>
  <c r="L27" i="21"/>
  <c r="K5" i="21"/>
  <c r="K4" i="21"/>
  <c r="L4" i="21"/>
  <c r="L5" i="21"/>
  <c r="K3" i="21"/>
  <c r="V12" i="17"/>
  <c r="V11" i="17"/>
  <c r="V9" i="17"/>
  <c r="V10" i="17"/>
  <c r="V10" i="16"/>
  <c r="V10" i="15"/>
  <c r="V12" i="16"/>
  <c r="V11" i="16"/>
  <c r="V9" i="16"/>
  <c r="V11" i="15"/>
  <c r="V12" i="15"/>
  <c r="V9" i="15"/>
  <c r="C17" i="21" l="1"/>
  <c r="C10" i="21"/>
  <c r="C24" i="21"/>
  <c r="C14" i="21"/>
  <c r="C5" i="21"/>
  <c r="C3" i="21"/>
  <c r="C19" i="21"/>
  <c r="C21" i="21"/>
  <c r="C22" i="21"/>
  <c r="C7" i="21"/>
  <c r="C26" i="21"/>
  <c r="C16" i="21"/>
  <c r="C9" i="21"/>
  <c r="C28" i="21"/>
  <c r="C18" i="21"/>
  <c r="C11" i="21"/>
  <c r="C4" i="21"/>
  <c r="C20" i="21"/>
  <c r="C13" i="21"/>
  <c r="C6" i="21"/>
  <c r="C25" i="21"/>
  <c r="C15" i="21"/>
  <c r="C8" i="21"/>
  <c r="C27" i="21"/>
  <c r="G22" i="21"/>
  <c r="G21" i="21"/>
  <c r="I22" i="21"/>
  <c r="I21" i="21"/>
  <c r="H22" i="21"/>
  <c r="H21" i="21"/>
  <c r="I27" i="21"/>
  <c r="I25" i="21"/>
  <c r="I20" i="21"/>
  <c r="I18" i="21"/>
  <c r="I16" i="21"/>
  <c r="I14" i="21"/>
  <c r="I12" i="21"/>
  <c r="I10" i="21"/>
  <c r="I8" i="21"/>
  <c r="I6" i="21"/>
  <c r="I4" i="21"/>
  <c r="I28" i="21"/>
  <c r="I26" i="21"/>
  <c r="I24" i="21"/>
  <c r="I19" i="21"/>
  <c r="I17" i="21"/>
  <c r="I15" i="21"/>
  <c r="I13" i="21"/>
  <c r="I11" i="21"/>
  <c r="I9" i="21"/>
  <c r="I7" i="21"/>
  <c r="I5" i="21"/>
  <c r="H27" i="21"/>
  <c r="H25" i="21"/>
  <c r="H20" i="21"/>
  <c r="H18" i="21"/>
  <c r="H16" i="21"/>
  <c r="H14" i="21"/>
  <c r="H12" i="21"/>
  <c r="H10" i="21"/>
  <c r="H8" i="21"/>
  <c r="H6" i="21"/>
  <c r="H4" i="21"/>
  <c r="H3" i="21"/>
  <c r="H28" i="21"/>
  <c r="H26" i="21"/>
  <c r="H24" i="21"/>
  <c r="H19" i="21"/>
  <c r="H17" i="21"/>
  <c r="H15" i="21"/>
  <c r="H13" i="21"/>
  <c r="H11" i="21"/>
  <c r="H9" i="21"/>
  <c r="H7" i="21"/>
  <c r="H5" i="21"/>
  <c r="G27" i="21"/>
  <c r="G25" i="21"/>
  <c r="G20" i="21"/>
  <c r="G18" i="21"/>
  <c r="G16" i="21"/>
  <c r="G14" i="21"/>
  <c r="G12" i="21"/>
  <c r="G10" i="21"/>
  <c r="G7" i="21"/>
  <c r="G5" i="21"/>
  <c r="G9" i="21"/>
  <c r="G3" i="21"/>
  <c r="G28" i="21"/>
  <c r="G26" i="21"/>
  <c r="G24" i="21"/>
  <c r="G19" i="21"/>
  <c r="G17" i="21"/>
  <c r="G15" i="21"/>
  <c r="G13" i="21"/>
  <c r="G11" i="21"/>
  <c r="G8" i="21"/>
  <c r="G6" i="21"/>
  <c r="G4" i="21"/>
  <c r="X8" i="17"/>
  <c r="X8" i="16"/>
  <c r="E3" i="21" s="1"/>
  <c r="X8" i="15"/>
  <c r="AL37" i="18"/>
  <c r="AK37" i="18"/>
  <c r="AJ37" i="18"/>
  <c r="AI37" i="18"/>
  <c r="AH37" i="18"/>
  <c r="AL17" i="20"/>
  <c r="AL18" i="20"/>
  <c r="AL19" i="20"/>
  <c r="AL20" i="20"/>
  <c r="AL21" i="20"/>
  <c r="AL22" i="20"/>
  <c r="AL23" i="20"/>
  <c r="AL24" i="20"/>
  <c r="AL25" i="20"/>
  <c r="AL26" i="20"/>
  <c r="AL27" i="20"/>
  <c r="AL28" i="20"/>
  <c r="AL29" i="20"/>
  <c r="AL30" i="20"/>
  <c r="AL31" i="20"/>
  <c r="AL32" i="20"/>
  <c r="AL33" i="20"/>
  <c r="AL37" i="20"/>
  <c r="AL38" i="20"/>
  <c r="AL39" i="20"/>
  <c r="AL40" i="20"/>
  <c r="AL41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7" i="20"/>
  <c r="AK38" i="20"/>
  <c r="AK39" i="20"/>
  <c r="AK40" i="20"/>
  <c r="AK41" i="20"/>
  <c r="AJ17" i="20"/>
  <c r="AJ18" i="20"/>
  <c r="AJ19" i="20"/>
  <c r="AJ20" i="20"/>
  <c r="AJ21" i="20"/>
  <c r="AJ22" i="20"/>
  <c r="AJ23" i="20"/>
  <c r="AJ24" i="20"/>
  <c r="AJ25" i="20"/>
  <c r="AJ26" i="20"/>
  <c r="AJ27" i="20"/>
  <c r="AJ28" i="20"/>
  <c r="AJ29" i="20"/>
  <c r="AJ30" i="20"/>
  <c r="AJ31" i="20"/>
  <c r="AJ32" i="20"/>
  <c r="AJ33" i="20"/>
  <c r="AJ37" i="20"/>
  <c r="AJ38" i="20"/>
  <c r="AJ39" i="20"/>
  <c r="AJ40" i="20"/>
  <c r="AJ41" i="20"/>
  <c r="AI17" i="20"/>
  <c r="AI18" i="20"/>
  <c r="AI19" i="20"/>
  <c r="AI20" i="20"/>
  <c r="AI21" i="20"/>
  <c r="AI22" i="20"/>
  <c r="AI23" i="20"/>
  <c r="AI24" i="20"/>
  <c r="AI25" i="20"/>
  <c r="AI26" i="20"/>
  <c r="AI27" i="20"/>
  <c r="AI28" i="20"/>
  <c r="AI29" i="20"/>
  <c r="AI30" i="20"/>
  <c r="AI31" i="20"/>
  <c r="AI32" i="20"/>
  <c r="AI33" i="20"/>
  <c r="AI37" i="20"/>
  <c r="AI38" i="20"/>
  <c r="AI39" i="20"/>
  <c r="AI40" i="20"/>
  <c r="AI41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7" i="20"/>
  <c r="AH38" i="20"/>
  <c r="AH39" i="20"/>
  <c r="AH40" i="20"/>
  <c r="AH41" i="20"/>
  <c r="AL16" i="20"/>
  <c r="AK16" i="20"/>
  <c r="AJ16" i="20"/>
  <c r="AI16" i="20"/>
  <c r="AH16" i="20"/>
  <c r="AL17" i="19"/>
  <c r="AL18" i="19"/>
  <c r="AL19" i="19"/>
  <c r="AL20" i="19"/>
  <c r="AL21" i="19"/>
  <c r="AL22" i="19"/>
  <c r="AL23" i="19"/>
  <c r="AL24" i="19"/>
  <c r="AL25" i="19"/>
  <c r="AL26" i="19"/>
  <c r="AL27" i="19"/>
  <c r="AL28" i="19"/>
  <c r="AL29" i="19"/>
  <c r="AL30" i="19"/>
  <c r="AL31" i="19"/>
  <c r="AL32" i="19"/>
  <c r="AL33" i="19"/>
  <c r="AL37" i="19"/>
  <c r="AL38" i="19"/>
  <c r="AL39" i="19"/>
  <c r="AL40" i="19"/>
  <c r="AL41" i="19"/>
  <c r="AK17" i="19"/>
  <c r="AK18" i="19"/>
  <c r="AK19" i="19"/>
  <c r="AK20" i="19"/>
  <c r="AK21" i="19"/>
  <c r="AK22" i="19"/>
  <c r="AK23" i="19"/>
  <c r="AK24" i="19"/>
  <c r="AK25" i="19"/>
  <c r="AK26" i="19"/>
  <c r="AK27" i="19"/>
  <c r="AK28" i="19"/>
  <c r="AK29" i="19"/>
  <c r="AK30" i="19"/>
  <c r="AK31" i="19"/>
  <c r="AK32" i="19"/>
  <c r="AK33" i="19"/>
  <c r="AK37" i="19"/>
  <c r="AK38" i="19"/>
  <c r="AK39" i="19"/>
  <c r="AK40" i="19"/>
  <c r="AK41" i="19"/>
  <c r="AJ17" i="19"/>
  <c r="AJ18" i="19"/>
  <c r="AJ19" i="19"/>
  <c r="AJ20" i="19"/>
  <c r="AJ21" i="19"/>
  <c r="AJ22" i="19"/>
  <c r="AJ23" i="19"/>
  <c r="AJ24" i="19"/>
  <c r="AJ25" i="19"/>
  <c r="AJ26" i="19"/>
  <c r="AJ27" i="19"/>
  <c r="AJ28" i="19"/>
  <c r="AJ29" i="19"/>
  <c r="AJ30" i="19"/>
  <c r="AJ31" i="19"/>
  <c r="AJ32" i="19"/>
  <c r="AJ33" i="19"/>
  <c r="AJ37" i="19"/>
  <c r="AJ38" i="19"/>
  <c r="AJ39" i="19"/>
  <c r="AJ40" i="19"/>
  <c r="AJ41" i="19"/>
  <c r="AI17" i="19"/>
  <c r="AI18" i="19"/>
  <c r="AI19" i="19"/>
  <c r="AI20" i="19"/>
  <c r="AI21" i="19"/>
  <c r="AI22" i="19"/>
  <c r="AI23" i="19"/>
  <c r="AI24" i="19"/>
  <c r="AI25" i="19"/>
  <c r="AI26" i="19"/>
  <c r="AI27" i="19"/>
  <c r="AI28" i="19"/>
  <c r="AI29" i="19"/>
  <c r="AI30" i="19"/>
  <c r="AI31" i="19"/>
  <c r="AI32" i="19"/>
  <c r="AI33" i="19"/>
  <c r="AI37" i="19"/>
  <c r="AI38" i="19"/>
  <c r="AI39" i="19"/>
  <c r="AI40" i="19"/>
  <c r="AI41" i="19"/>
  <c r="AH17" i="19"/>
  <c r="AH18" i="19"/>
  <c r="AH19" i="19"/>
  <c r="AH20" i="19"/>
  <c r="AH21" i="19"/>
  <c r="AH22" i="19"/>
  <c r="AH23" i="19"/>
  <c r="AH24" i="19"/>
  <c r="AH25" i="19"/>
  <c r="AH26" i="19"/>
  <c r="AH27" i="19"/>
  <c r="AH28" i="19"/>
  <c r="AH29" i="19"/>
  <c r="AH30" i="19"/>
  <c r="AH31" i="19"/>
  <c r="AH32" i="19"/>
  <c r="AH33" i="19"/>
  <c r="AH37" i="19"/>
  <c r="AH38" i="19"/>
  <c r="AH39" i="19"/>
  <c r="AH40" i="19"/>
  <c r="AH41" i="19"/>
  <c r="AL16" i="19"/>
  <c r="AK16" i="19"/>
  <c r="AJ16" i="19"/>
  <c r="AI16" i="19"/>
  <c r="AH16" i="19"/>
  <c r="AL17" i="18"/>
  <c r="AL18" i="18"/>
  <c r="AL19" i="18"/>
  <c r="AL20" i="18"/>
  <c r="AL21" i="18"/>
  <c r="AL22" i="18"/>
  <c r="AL23" i="18"/>
  <c r="AL24" i="18"/>
  <c r="AL25" i="18"/>
  <c r="AL26" i="18"/>
  <c r="AL27" i="18"/>
  <c r="AL28" i="18"/>
  <c r="AL29" i="18"/>
  <c r="AL30" i="18"/>
  <c r="AL31" i="18"/>
  <c r="AL32" i="18"/>
  <c r="AL33" i="18"/>
  <c r="AL38" i="18"/>
  <c r="AL39" i="18"/>
  <c r="AL40" i="18"/>
  <c r="AL41" i="18"/>
  <c r="AK17" i="18"/>
  <c r="AK18" i="18"/>
  <c r="AK19" i="18"/>
  <c r="AK20" i="18"/>
  <c r="AK21" i="18"/>
  <c r="AK22" i="18"/>
  <c r="AK23" i="18"/>
  <c r="AK24" i="18"/>
  <c r="AK25" i="18"/>
  <c r="AK26" i="18"/>
  <c r="AK27" i="18"/>
  <c r="AK28" i="18"/>
  <c r="AK29" i="18"/>
  <c r="AK30" i="18"/>
  <c r="AK31" i="18"/>
  <c r="AK32" i="18"/>
  <c r="AK33" i="18"/>
  <c r="AK38" i="18"/>
  <c r="AK39" i="18"/>
  <c r="AK40" i="18"/>
  <c r="AK41" i="18"/>
  <c r="AJ17" i="18"/>
  <c r="AJ18" i="18"/>
  <c r="AJ19" i="18"/>
  <c r="AJ20" i="18"/>
  <c r="AJ21" i="18"/>
  <c r="AJ22" i="18"/>
  <c r="AJ23" i="18"/>
  <c r="AJ24" i="18"/>
  <c r="AJ25" i="18"/>
  <c r="AJ26" i="18"/>
  <c r="AJ27" i="18"/>
  <c r="AJ28" i="18"/>
  <c r="AJ29" i="18"/>
  <c r="AJ30" i="18"/>
  <c r="AJ31" i="18"/>
  <c r="AJ32" i="18"/>
  <c r="AJ33" i="18"/>
  <c r="AJ38" i="18"/>
  <c r="AJ39" i="18"/>
  <c r="AJ40" i="18"/>
  <c r="AJ41" i="18"/>
  <c r="AI17" i="18"/>
  <c r="AI18" i="18"/>
  <c r="AI19" i="18"/>
  <c r="AI20" i="18"/>
  <c r="AI21" i="18"/>
  <c r="AI22" i="18"/>
  <c r="AI23" i="18"/>
  <c r="AI24" i="18"/>
  <c r="AI25" i="18"/>
  <c r="AI26" i="18"/>
  <c r="AI27" i="18"/>
  <c r="AI28" i="18"/>
  <c r="AI29" i="18"/>
  <c r="AI30" i="18"/>
  <c r="AI31" i="18"/>
  <c r="AI32" i="18"/>
  <c r="AI33" i="18"/>
  <c r="AI38" i="18"/>
  <c r="AI39" i="18"/>
  <c r="AI40" i="18"/>
  <c r="AI41" i="18"/>
  <c r="AH17" i="18"/>
  <c r="AH18" i="18"/>
  <c r="AH19" i="18"/>
  <c r="AH20" i="18"/>
  <c r="AH21" i="18"/>
  <c r="AH22" i="18"/>
  <c r="AH23" i="18"/>
  <c r="AH24" i="18"/>
  <c r="AH25" i="18"/>
  <c r="AH26" i="18"/>
  <c r="AH27" i="18"/>
  <c r="AH28" i="18"/>
  <c r="AH29" i="18"/>
  <c r="AH30" i="18"/>
  <c r="AH31" i="18"/>
  <c r="AH32" i="18"/>
  <c r="AH33" i="18"/>
  <c r="AH38" i="18"/>
  <c r="AH39" i="18"/>
  <c r="AH40" i="18"/>
  <c r="AH41" i="18"/>
  <c r="AL16" i="18"/>
  <c r="AK16" i="18"/>
  <c r="AJ16" i="18"/>
  <c r="AI16" i="18"/>
  <c r="AH16" i="18"/>
  <c r="AL17" i="17"/>
  <c r="AL18" i="17"/>
  <c r="AL19" i="17"/>
  <c r="AL20" i="17"/>
  <c r="AL21" i="17"/>
  <c r="AL22" i="17"/>
  <c r="AL23" i="17"/>
  <c r="AL24" i="17"/>
  <c r="AL25" i="17"/>
  <c r="AL26" i="17"/>
  <c r="AL27" i="17"/>
  <c r="AL28" i="17"/>
  <c r="AL29" i="17"/>
  <c r="AL30" i="17"/>
  <c r="AL31" i="17"/>
  <c r="AL32" i="17"/>
  <c r="AL33" i="17"/>
  <c r="AL37" i="17"/>
  <c r="AL38" i="17"/>
  <c r="AL39" i="17"/>
  <c r="AL40" i="17"/>
  <c r="AL41" i="17"/>
  <c r="AK17" i="17"/>
  <c r="AK18" i="17"/>
  <c r="AK19" i="17"/>
  <c r="AK20" i="17"/>
  <c r="AK21" i="17"/>
  <c r="AK22" i="17"/>
  <c r="AK23" i="17"/>
  <c r="AK24" i="17"/>
  <c r="AK25" i="17"/>
  <c r="AK26" i="17"/>
  <c r="AK27" i="17"/>
  <c r="AK28" i="17"/>
  <c r="AK29" i="17"/>
  <c r="AK30" i="17"/>
  <c r="AK31" i="17"/>
  <c r="AK32" i="17"/>
  <c r="AK33" i="17"/>
  <c r="AK37" i="17"/>
  <c r="AK38" i="17"/>
  <c r="AK39" i="17"/>
  <c r="AK40" i="17"/>
  <c r="AK41" i="17"/>
  <c r="AJ17" i="17"/>
  <c r="AJ18" i="17"/>
  <c r="AJ19" i="17"/>
  <c r="AJ20" i="17"/>
  <c r="AJ21" i="17"/>
  <c r="AJ22" i="17"/>
  <c r="AJ23" i="17"/>
  <c r="AJ24" i="17"/>
  <c r="AJ25" i="17"/>
  <c r="AJ26" i="17"/>
  <c r="AJ27" i="17"/>
  <c r="AJ28" i="17"/>
  <c r="AJ29" i="17"/>
  <c r="AJ30" i="17"/>
  <c r="AJ31" i="17"/>
  <c r="AJ32" i="17"/>
  <c r="AJ33" i="17"/>
  <c r="AJ37" i="17"/>
  <c r="AJ38" i="17"/>
  <c r="AJ39" i="17"/>
  <c r="AJ40" i="17"/>
  <c r="AJ41" i="17"/>
  <c r="AI17" i="17"/>
  <c r="AI18" i="17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37" i="17"/>
  <c r="AI38" i="17"/>
  <c r="AI39" i="17"/>
  <c r="AI40" i="17"/>
  <c r="AI41" i="17"/>
  <c r="AH17" i="17"/>
  <c r="AH18" i="17"/>
  <c r="AH19" i="17"/>
  <c r="AH20" i="17"/>
  <c r="AH21" i="17"/>
  <c r="AH22" i="17"/>
  <c r="AH23" i="17"/>
  <c r="AH24" i="17"/>
  <c r="AH25" i="17"/>
  <c r="AH26" i="17"/>
  <c r="AH27" i="17"/>
  <c r="AH28" i="17"/>
  <c r="AH29" i="17"/>
  <c r="AH30" i="17"/>
  <c r="AH31" i="17"/>
  <c r="AH32" i="17"/>
  <c r="AH33" i="17"/>
  <c r="AH37" i="17"/>
  <c r="AH38" i="17"/>
  <c r="AH39" i="17"/>
  <c r="AH40" i="17"/>
  <c r="AH41" i="17"/>
  <c r="AL16" i="17"/>
  <c r="AK16" i="17"/>
  <c r="AJ16" i="17"/>
  <c r="AI16" i="17"/>
  <c r="AH16" i="17"/>
  <c r="AL17" i="16"/>
  <c r="AL18" i="16"/>
  <c r="AL19" i="16"/>
  <c r="AL20" i="16"/>
  <c r="AL21" i="16"/>
  <c r="AL22" i="16"/>
  <c r="AL23" i="16"/>
  <c r="AL24" i="16"/>
  <c r="AL25" i="16"/>
  <c r="AL26" i="16"/>
  <c r="AL27" i="16"/>
  <c r="AL28" i="16"/>
  <c r="AL29" i="16"/>
  <c r="AL30" i="16"/>
  <c r="AL31" i="16"/>
  <c r="AL32" i="16"/>
  <c r="AL33" i="16"/>
  <c r="AL37" i="16"/>
  <c r="AL38" i="16"/>
  <c r="AL39" i="16"/>
  <c r="AL40" i="16"/>
  <c r="AL41" i="16"/>
  <c r="AK17" i="16"/>
  <c r="AK18" i="16"/>
  <c r="AK19" i="16"/>
  <c r="AK20" i="16"/>
  <c r="AK21" i="16"/>
  <c r="AK22" i="16"/>
  <c r="AK23" i="16"/>
  <c r="AK24" i="16"/>
  <c r="AK25" i="16"/>
  <c r="AK26" i="16"/>
  <c r="AK27" i="16"/>
  <c r="AK28" i="16"/>
  <c r="AK29" i="16"/>
  <c r="AK30" i="16"/>
  <c r="AK31" i="16"/>
  <c r="AK32" i="16"/>
  <c r="AK33" i="16"/>
  <c r="AK37" i="16"/>
  <c r="AK38" i="16"/>
  <c r="AK39" i="16"/>
  <c r="AK40" i="16"/>
  <c r="AK41" i="16"/>
  <c r="AJ17" i="16"/>
  <c r="AJ18" i="16"/>
  <c r="AJ19" i="16"/>
  <c r="AJ20" i="16"/>
  <c r="AJ21" i="16"/>
  <c r="AJ22" i="16"/>
  <c r="AJ23" i="16"/>
  <c r="AJ24" i="16"/>
  <c r="AJ25" i="16"/>
  <c r="AJ26" i="16"/>
  <c r="AJ27" i="16"/>
  <c r="AJ28" i="16"/>
  <c r="AJ29" i="16"/>
  <c r="AJ30" i="16"/>
  <c r="AJ31" i="16"/>
  <c r="AJ32" i="16"/>
  <c r="AJ33" i="16"/>
  <c r="AJ37" i="16"/>
  <c r="AJ38" i="16"/>
  <c r="AJ39" i="16"/>
  <c r="AJ40" i="16"/>
  <c r="AJ41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6"/>
  <c r="AI29" i="16"/>
  <c r="AI30" i="16"/>
  <c r="AI31" i="16"/>
  <c r="AI32" i="16"/>
  <c r="AI33" i="16"/>
  <c r="AI37" i="16"/>
  <c r="AI38" i="16"/>
  <c r="AI39" i="16"/>
  <c r="AI40" i="16"/>
  <c r="AI41" i="16"/>
  <c r="AH17" i="16"/>
  <c r="AH18" i="16"/>
  <c r="AH19" i="16"/>
  <c r="AH20" i="16"/>
  <c r="AH21" i="16"/>
  <c r="AH22" i="16"/>
  <c r="AH23" i="16"/>
  <c r="AH24" i="16"/>
  <c r="AH25" i="16"/>
  <c r="AH26" i="16"/>
  <c r="AH27" i="16"/>
  <c r="AH28" i="16"/>
  <c r="AH29" i="16"/>
  <c r="AH30" i="16"/>
  <c r="AH31" i="16"/>
  <c r="AH32" i="16"/>
  <c r="AH33" i="16"/>
  <c r="AH37" i="16"/>
  <c r="AH38" i="16"/>
  <c r="AH39" i="16"/>
  <c r="AH40" i="16"/>
  <c r="AH41" i="16"/>
  <c r="AL16" i="16"/>
  <c r="AK16" i="16"/>
  <c r="AJ16" i="16"/>
  <c r="AI16" i="16"/>
  <c r="AH16" i="16"/>
  <c r="AL17" i="15"/>
  <c r="AL18" i="15"/>
  <c r="AL19" i="15"/>
  <c r="AL20" i="15"/>
  <c r="AL21" i="15"/>
  <c r="AL22" i="15"/>
  <c r="AL23" i="15"/>
  <c r="AL24" i="15"/>
  <c r="AL25" i="15"/>
  <c r="AL26" i="15"/>
  <c r="AL27" i="15"/>
  <c r="AL28" i="15"/>
  <c r="AL29" i="15"/>
  <c r="AL30" i="15"/>
  <c r="AL31" i="15"/>
  <c r="AL32" i="15"/>
  <c r="AL33" i="15"/>
  <c r="AL37" i="15"/>
  <c r="AL38" i="15"/>
  <c r="AL39" i="15"/>
  <c r="AL40" i="15"/>
  <c r="AL41" i="15"/>
  <c r="AK17" i="15"/>
  <c r="AK18" i="15"/>
  <c r="AK19" i="15"/>
  <c r="AK20" i="15"/>
  <c r="AK21" i="15"/>
  <c r="AK22" i="15"/>
  <c r="AK23" i="15"/>
  <c r="AK24" i="15"/>
  <c r="AK25" i="15"/>
  <c r="AK26" i="15"/>
  <c r="AK27" i="15"/>
  <c r="AK28" i="15"/>
  <c r="AK29" i="15"/>
  <c r="AK30" i="15"/>
  <c r="AK31" i="15"/>
  <c r="AK32" i="15"/>
  <c r="AK33" i="15"/>
  <c r="AK37" i="15"/>
  <c r="AK38" i="15"/>
  <c r="AK39" i="15"/>
  <c r="AK40" i="15"/>
  <c r="AK41" i="15"/>
  <c r="AJ17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33" i="15"/>
  <c r="AJ37" i="15"/>
  <c r="AJ38" i="15"/>
  <c r="AJ39" i="15"/>
  <c r="AJ40" i="15"/>
  <c r="AJ41" i="15"/>
  <c r="AI17" i="15"/>
  <c r="AI18" i="15"/>
  <c r="AI19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I37" i="15"/>
  <c r="AI38" i="15"/>
  <c r="AI39" i="15"/>
  <c r="AI40" i="15"/>
  <c r="AI41" i="15"/>
  <c r="AH17" i="15"/>
  <c r="AH18" i="15"/>
  <c r="AH19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H32" i="15"/>
  <c r="AH33" i="15"/>
  <c r="AH37" i="15"/>
  <c r="AH38" i="15"/>
  <c r="AH39" i="15"/>
  <c r="AH40" i="15"/>
  <c r="AH41" i="15"/>
  <c r="AL16" i="15"/>
  <c r="AK16" i="15"/>
  <c r="AJ16" i="15"/>
  <c r="AI16" i="15"/>
  <c r="AH16" i="15"/>
  <c r="AL17" i="13"/>
  <c r="AL18" i="13"/>
  <c r="AL19" i="13"/>
  <c r="AL20" i="13"/>
  <c r="AL21" i="13"/>
  <c r="AL22" i="13"/>
  <c r="AL23" i="13"/>
  <c r="AL24" i="13"/>
  <c r="AL25" i="13"/>
  <c r="AL26" i="13"/>
  <c r="AL27" i="13"/>
  <c r="AL28" i="13"/>
  <c r="AL29" i="13"/>
  <c r="AL30" i="13"/>
  <c r="AL31" i="13"/>
  <c r="AL32" i="13"/>
  <c r="AL33" i="13"/>
  <c r="AL37" i="13"/>
  <c r="AL38" i="13"/>
  <c r="AL39" i="13"/>
  <c r="AL40" i="13"/>
  <c r="AL41" i="13"/>
  <c r="AL16" i="13"/>
  <c r="AK17" i="13"/>
  <c r="AK18" i="13"/>
  <c r="AK19" i="13"/>
  <c r="AK20" i="13"/>
  <c r="AK21" i="13"/>
  <c r="AK22" i="13"/>
  <c r="AK23" i="13"/>
  <c r="AK24" i="13"/>
  <c r="AK25" i="13"/>
  <c r="AK26" i="13"/>
  <c r="AK27" i="13"/>
  <c r="AK28" i="13"/>
  <c r="AK29" i="13"/>
  <c r="AK30" i="13"/>
  <c r="AK31" i="13"/>
  <c r="AK32" i="13"/>
  <c r="AK33" i="13"/>
  <c r="AK37" i="13"/>
  <c r="AK38" i="13"/>
  <c r="AK39" i="13"/>
  <c r="AK40" i="13"/>
  <c r="AK41" i="13"/>
  <c r="AK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7" i="13"/>
  <c r="AJ38" i="13"/>
  <c r="AJ39" i="13"/>
  <c r="AJ40" i="13"/>
  <c r="AJ41" i="13"/>
  <c r="AJ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7" i="13"/>
  <c r="AI38" i="13"/>
  <c r="AI39" i="13"/>
  <c r="AI40" i="13"/>
  <c r="AI41" i="13"/>
  <c r="AI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7" i="13"/>
  <c r="AH38" i="13"/>
  <c r="AH39" i="13"/>
  <c r="AH40" i="13"/>
  <c r="AH41" i="13"/>
  <c r="AH16" i="13"/>
  <c r="D22" i="21" l="1"/>
  <c r="D21" i="21"/>
  <c r="F22" i="21"/>
  <c r="F21" i="21"/>
  <c r="E22" i="21"/>
  <c r="E21" i="21"/>
  <c r="F27" i="21"/>
  <c r="F25" i="21"/>
  <c r="F19" i="21"/>
  <c r="F17" i="21"/>
  <c r="F15" i="21"/>
  <c r="F13" i="21"/>
  <c r="F11" i="21"/>
  <c r="F9" i="21"/>
  <c r="F7" i="21"/>
  <c r="F5" i="21"/>
  <c r="F3" i="21"/>
  <c r="F28" i="21"/>
  <c r="F26" i="21"/>
  <c r="F24" i="21"/>
  <c r="F20" i="21"/>
  <c r="F18" i="21"/>
  <c r="F16" i="21"/>
  <c r="F14" i="21"/>
  <c r="F12" i="21"/>
  <c r="F10" i="21"/>
  <c r="F8" i="21"/>
  <c r="F6" i="21"/>
  <c r="F4" i="21"/>
  <c r="E27" i="21"/>
  <c r="E25" i="21"/>
  <c r="E20" i="21"/>
  <c r="E18" i="21"/>
  <c r="E16" i="21"/>
  <c r="E14" i="21"/>
  <c r="E12" i="21"/>
  <c r="E10" i="21"/>
  <c r="E8" i="21"/>
  <c r="E6" i="21"/>
  <c r="E4" i="21"/>
  <c r="E28" i="21"/>
  <c r="E26" i="21"/>
  <c r="E24" i="21"/>
  <c r="E19" i="21"/>
  <c r="E17" i="21"/>
  <c r="E15" i="21"/>
  <c r="E13" i="21"/>
  <c r="E11" i="21"/>
  <c r="E9" i="21"/>
  <c r="E7" i="21"/>
  <c r="E5" i="21"/>
  <c r="D27" i="21"/>
  <c r="D25" i="21"/>
  <c r="D20" i="21"/>
  <c r="D18" i="21"/>
  <c r="D16" i="21"/>
  <c r="D14" i="21"/>
  <c r="D12" i="21"/>
  <c r="D10" i="21"/>
  <c r="D8" i="21"/>
  <c r="D6" i="21"/>
  <c r="D26" i="21"/>
  <c r="D24" i="21"/>
  <c r="D19" i="21"/>
  <c r="D17" i="21"/>
  <c r="D15" i="21"/>
  <c r="D13" i="21"/>
  <c r="D11" i="21"/>
  <c r="D9" i="21"/>
  <c r="D7" i="21"/>
  <c r="D28" i="21"/>
  <c r="D4" i="21"/>
  <c r="D5" i="21"/>
  <c r="D3" i="21"/>
  <c r="S27" i="21"/>
  <c r="M25" i="21"/>
  <c r="N27" i="21"/>
  <c r="O25" i="21"/>
  <c r="P27" i="21"/>
  <c r="S25" i="21"/>
  <c r="M27" i="21"/>
  <c r="N25" i="21"/>
  <c r="O27" i="21"/>
  <c r="P25" i="21"/>
  <c r="S28" i="21"/>
  <c r="S24" i="21"/>
  <c r="M26" i="21"/>
  <c r="N28" i="21"/>
  <c r="N24" i="21"/>
  <c r="O26" i="21"/>
  <c r="P28" i="21"/>
  <c r="P24" i="21"/>
  <c r="S26" i="21"/>
  <c r="M28" i="21"/>
  <c r="M24" i="21"/>
  <c r="N26" i="21"/>
  <c r="O28" i="21"/>
  <c r="O24" i="21"/>
  <c r="P26" i="21"/>
  <c r="N3" i="21"/>
  <c r="S18" i="21"/>
  <c r="S14" i="21"/>
  <c r="S10" i="21"/>
  <c r="S6" i="21"/>
  <c r="M20" i="21"/>
  <c r="M16" i="21"/>
  <c r="M12" i="21"/>
  <c r="M8" i="21"/>
  <c r="M4" i="21"/>
  <c r="N18" i="21"/>
  <c r="N14" i="21"/>
  <c r="N10" i="21"/>
  <c r="N6" i="21"/>
  <c r="O20" i="21"/>
  <c r="O16" i="21"/>
  <c r="O12" i="21"/>
  <c r="O8" i="21"/>
  <c r="O4" i="21"/>
  <c r="P18" i="21"/>
  <c r="P14" i="21"/>
  <c r="P10" i="21"/>
  <c r="P6" i="21"/>
  <c r="O3" i="21"/>
  <c r="S17" i="21"/>
  <c r="S13" i="21"/>
  <c r="S9" i="21"/>
  <c r="S5" i="21"/>
  <c r="M19" i="21"/>
  <c r="M15" i="21"/>
  <c r="M11" i="21"/>
  <c r="M7" i="21"/>
  <c r="N17" i="21"/>
  <c r="N13" i="21"/>
  <c r="N9" i="21"/>
  <c r="N5" i="21"/>
  <c r="O19" i="21"/>
  <c r="O15" i="21"/>
  <c r="O11" i="21"/>
  <c r="O7" i="21"/>
  <c r="P17" i="21"/>
  <c r="P13" i="21"/>
  <c r="P9" i="21"/>
  <c r="P5" i="21"/>
  <c r="S3" i="21"/>
  <c r="P3" i="21"/>
  <c r="S20" i="21"/>
  <c r="S16" i="21"/>
  <c r="S12" i="21"/>
  <c r="S8" i="21"/>
  <c r="S4" i="21"/>
  <c r="M18" i="21"/>
  <c r="M14" i="21"/>
  <c r="M10" i="21"/>
  <c r="M6" i="21"/>
  <c r="N20" i="21"/>
  <c r="N16" i="21"/>
  <c r="N12" i="21"/>
  <c r="N8" i="21"/>
  <c r="N4" i="21"/>
  <c r="O18" i="21"/>
  <c r="O14" i="21"/>
  <c r="O10" i="21"/>
  <c r="O6" i="21"/>
  <c r="P20" i="21"/>
  <c r="P16" i="21"/>
  <c r="P12" i="21"/>
  <c r="P8" i="21"/>
  <c r="P4" i="21"/>
  <c r="M3" i="21"/>
  <c r="S19" i="21"/>
  <c r="S15" i="21"/>
  <c r="S11" i="21"/>
  <c r="S7" i="21"/>
  <c r="M17" i="21"/>
  <c r="M13" i="21"/>
  <c r="M9" i="21"/>
  <c r="M5" i="21"/>
  <c r="N19" i="21"/>
  <c r="N15" i="21"/>
  <c r="N11" i="21"/>
  <c r="N7" i="21"/>
  <c r="O17" i="21"/>
  <c r="O13" i="21"/>
  <c r="O9" i="21"/>
  <c r="O5" i="21"/>
  <c r="P19" i="21"/>
  <c r="P15" i="21"/>
  <c r="P11" i="21"/>
  <c r="P7" i="21"/>
  <c r="C12" i="20"/>
  <c r="C10" i="20"/>
  <c r="C7" i="20"/>
  <c r="C3" i="20"/>
  <c r="C12" i="19"/>
  <c r="C10" i="19"/>
  <c r="C7" i="19"/>
  <c r="C3" i="19"/>
  <c r="C12" i="18"/>
  <c r="C10" i="18"/>
  <c r="C7" i="18"/>
  <c r="C3" i="18"/>
  <c r="C12" i="17"/>
  <c r="C10" i="17"/>
  <c r="C7" i="17"/>
  <c r="C3" i="17"/>
  <c r="J22" i="21" l="1"/>
  <c r="U22" i="21" s="1"/>
  <c r="J21" i="21"/>
  <c r="T21" i="21" s="1"/>
  <c r="C12" i="16"/>
  <c r="C10" i="16"/>
  <c r="C7" i="16"/>
  <c r="C3" i="16"/>
  <c r="R17" i="21"/>
  <c r="R16" i="21"/>
  <c r="R15" i="21"/>
  <c r="C12" i="15"/>
  <c r="C10" i="15"/>
  <c r="C7" i="15"/>
  <c r="R4" i="21"/>
  <c r="R5" i="21"/>
  <c r="R6" i="21"/>
  <c r="R7" i="21"/>
  <c r="R8" i="21"/>
  <c r="R9" i="21"/>
  <c r="R10" i="21"/>
  <c r="R11" i="21"/>
  <c r="R12" i="21"/>
  <c r="R13" i="21"/>
  <c r="R14" i="21"/>
  <c r="R18" i="21"/>
  <c r="R19" i="21"/>
  <c r="R20" i="21"/>
  <c r="R24" i="21"/>
  <c r="R25" i="21"/>
  <c r="R26" i="21"/>
  <c r="R27" i="21"/>
  <c r="R28" i="21"/>
  <c r="R3" i="21"/>
  <c r="J27" i="21"/>
  <c r="T22" i="21" l="1"/>
  <c r="U21" i="21"/>
  <c r="J14" i="21"/>
  <c r="J11" i="21"/>
  <c r="J15" i="21"/>
  <c r="J8" i="21"/>
  <c r="J19" i="21"/>
  <c r="J9" i="21"/>
  <c r="J18" i="21"/>
  <c r="J24" i="21"/>
  <c r="J20" i="21"/>
  <c r="J5" i="21"/>
  <c r="J25" i="21"/>
  <c r="J12" i="21"/>
  <c r="J28" i="21"/>
  <c r="J6" i="21"/>
  <c r="J10" i="21"/>
  <c r="J16" i="21"/>
  <c r="J26" i="21"/>
  <c r="J3" i="21"/>
  <c r="J13" i="21"/>
  <c r="J4" i="21"/>
  <c r="J7" i="21"/>
  <c r="J17" i="21"/>
  <c r="U27" i="21"/>
  <c r="T27" i="21"/>
  <c r="U17" i="21" l="1"/>
  <c r="T17" i="21"/>
  <c r="T3" i="21"/>
  <c r="U3" i="21"/>
  <c r="T6" i="21"/>
  <c r="U6" i="21"/>
  <c r="T5" i="21"/>
  <c r="U5" i="21"/>
  <c r="U9" i="21"/>
  <c r="T9" i="21"/>
  <c r="U11" i="21"/>
  <c r="T11" i="21"/>
  <c r="T7" i="21"/>
  <c r="U7" i="21"/>
  <c r="T26" i="21"/>
  <c r="U26" i="21"/>
  <c r="T28" i="21"/>
  <c r="U28" i="21"/>
  <c r="U20" i="21"/>
  <c r="T20" i="21"/>
  <c r="U19" i="21"/>
  <c r="T19" i="21"/>
  <c r="T14" i="21"/>
  <c r="U14" i="21"/>
  <c r="U4" i="21"/>
  <c r="T4" i="21"/>
  <c r="U16" i="21"/>
  <c r="T16" i="21"/>
  <c r="T12" i="21"/>
  <c r="U12" i="21"/>
  <c r="U24" i="21"/>
  <c r="T24" i="21"/>
  <c r="T8" i="21"/>
  <c r="U8" i="21"/>
  <c r="U13" i="21"/>
  <c r="T13" i="21"/>
  <c r="U10" i="21"/>
  <c r="T10" i="21"/>
  <c r="T25" i="21"/>
  <c r="U25" i="21"/>
  <c r="U18" i="21"/>
  <c r="T18" i="21"/>
  <c r="T15" i="21"/>
  <c r="U15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Total Ice Times:</t>
        </r>
        <r>
          <rPr>
            <sz val="9"/>
            <color indexed="81"/>
            <rFont val="Tahoma"/>
            <family val="2"/>
          </rPr>
          <t xml:space="preserve">
Is the total number of Games, Tournament and Practice ice times accumulated over a particular month for the team.
For each column - manually enter the number of total ice times for each month, by tallying up what you have recorded on the month tab.
</t>
        </r>
      </text>
    </comment>
    <comment ref="N2" authorId="0" shapeId="0" xr:uid="{00000000-0006-0000-0800-000002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Total Excused Absenses:</t>
        </r>
        <r>
          <rPr>
            <sz val="9"/>
            <color indexed="81"/>
            <rFont val="Tahoma"/>
            <family val="2"/>
          </rPr>
          <t xml:space="preserve">
Is the total number of "Excused" Absenses - as indicated in the Legend on the Intruction page.
The number in each column should be the accumulation over the season.
As you enter each month (on a monthly basis) - add up the # of Excused absenses and add them to the appropriate column.
REMEMBER; this is the summary page, and the number listed should be the accumulated # from each month.</t>
        </r>
      </text>
    </comment>
    <comment ref="S2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Total Unexcused Absenses:</t>
        </r>
        <r>
          <rPr>
            <sz val="9"/>
            <color indexed="81"/>
            <rFont val="Tahoma"/>
            <family val="2"/>
          </rPr>
          <t xml:space="preserve">
This is the total number of "</t>
        </r>
        <r>
          <rPr>
            <b/>
            <sz val="9"/>
            <color indexed="81"/>
            <rFont val="Tahoma"/>
            <family val="2"/>
          </rPr>
          <t>Unexcused</t>
        </r>
        <r>
          <rPr>
            <sz val="9"/>
            <color indexed="81"/>
            <rFont val="Tahoma"/>
            <family val="2"/>
          </rPr>
          <t>" Absenses.
As you enter each month's attendance (on a monthly basis) - you can add up the unexcused absenses as you go, and enter into this column.</t>
        </r>
      </text>
    </comment>
    <comment ref="T2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Total % of Unexcused Absenses</t>
        </r>
        <r>
          <rPr>
            <u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Is the % of Activity </t>
        </r>
        <r>
          <rPr>
            <u/>
            <sz val="9"/>
            <color indexed="81"/>
            <rFont val="Tahoma"/>
            <family val="2"/>
          </rPr>
          <t>MISSED</t>
        </r>
        <r>
          <rPr>
            <sz val="9"/>
            <color indexed="81"/>
            <rFont val="Tahoma"/>
            <family val="2"/>
          </rPr>
          <t xml:space="preserve"> for the season
As you enter each month (on a monthly basis) - the unxcused absense % should also update, once you have entered the TOTAL # of unexcused absences in column 'T'.  Column 'T' is entered manually by tallying each month.
</t>
        </r>
        <r>
          <rPr>
            <b/>
            <u/>
            <sz val="9"/>
            <color indexed="81"/>
            <rFont val="Tahoma"/>
            <family val="2"/>
          </rPr>
          <t>Reminder:</t>
        </r>
        <r>
          <rPr>
            <sz val="9"/>
            <color indexed="81"/>
            <rFont val="Tahoma"/>
            <family val="2"/>
          </rPr>
          <t xml:space="preserve">
If the player approaches 25% absences, we encourage a proactive approach with confirming how things are going with the family.  Further information can be found in the P&amp;P's in the event you need to contact your Coach Lead.</t>
        </r>
      </text>
    </comment>
    <comment ref="U2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Total % of Excused Absenses:</t>
        </r>
        <r>
          <rPr>
            <sz val="9"/>
            <color indexed="81"/>
            <rFont val="Tahoma"/>
            <family val="2"/>
          </rPr>
          <t xml:space="preserve">
Is the % of Activity MISSED for the season
As you enter each month (on a monthly basis) - the Excused absense % should also update.
This column is for information purposes to gauge the percent of excused absenses, in which players could be missing team activities throughout the season.</t>
        </r>
      </text>
    </comment>
  </commentList>
</comments>
</file>

<file path=xl/sharedStrings.xml><?xml version="1.0" encoding="utf-8"?>
<sst xmlns="http://schemas.openxmlformats.org/spreadsheetml/2006/main" count="594" uniqueCount="123">
  <si>
    <t xml:space="preserve">Any player with unexcused absences exceeding 40% for the season may be ineligible to register and play hockey in the </t>
  </si>
  <si>
    <t xml:space="preserve">Southwest Hockey recognizes that regular participation in practices and games is an integral part to the development of hockey players </t>
  </si>
  <si>
    <t>and the success of  our hockey program. Therefore an Attendance Policy was established to ensure a consistent and fair approach</t>
  </si>
  <si>
    <t>to solving attendance concerns over the season.  Team Rules with regards to attendance notification should be established at the start</t>
  </si>
  <si>
    <t>of the year, so that families have a clear understanding of the expectations</t>
  </si>
  <si>
    <t>G</t>
  </si>
  <si>
    <t>P</t>
  </si>
  <si>
    <t>T</t>
  </si>
  <si>
    <t>E</t>
  </si>
  <si>
    <t>U</t>
  </si>
  <si>
    <t>Email Address:</t>
  </si>
  <si>
    <t>Southwest Team:</t>
  </si>
  <si>
    <t>Games (League):</t>
  </si>
  <si>
    <t>Practices:</t>
  </si>
  <si>
    <t xml:space="preserve">Exhibition:  </t>
  </si>
  <si>
    <t>Tournaments:</t>
  </si>
  <si>
    <t>Attendance Tracking</t>
  </si>
  <si>
    <t>Excused Absence</t>
  </si>
  <si>
    <t>I</t>
  </si>
  <si>
    <t>Unexcused Absence</t>
  </si>
  <si>
    <t>Example: BANTAM 3</t>
  </si>
  <si>
    <t>Season:</t>
  </si>
  <si>
    <t xml:space="preserve">Month: </t>
  </si>
  <si>
    <t>September</t>
  </si>
  <si>
    <t>Injury</t>
  </si>
  <si>
    <t>S</t>
  </si>
  <si>
    <t>Suspension</t>
  </si>
  <si>
    <t>H</t>
  </si>
  <si>
    <t>Holidays</t>
  </si>
  <si>
    <t>Exhibition</t>
  </si>
  <si>
    <t>October</t>
  </si>
  <si>
    <t>November</t>
  </si>
  <si>
    <t>December</t>
  </si>
  <si>
    <t>January</t>
  </si>
  <si>
    <t>February</t>
  </si>
  <si>
    <t>March</t>
  </si>
  <si>
    <t>M</t>
  </si>
  <si>
    <t>Tournament game</t>
  </si>
  <si>
    <t>Practice</t>
  </si>
  <si>
    <t>Game (League)</t>
  </si>
  <si>
    <t>LAST NAME</t>
  </si>
  <si>
    <t>FIRST NAME</t>
  </si>
  <si>
    <t>Injury Absences</t>
  </si>
  <si>
    <t>Holiday Absences</t>
  </si>
  <si>
    <t>Suspension Absences</t>
  </si>
  <si>
    <t>TOTAL ICE TIMES</t>
  </si>
  <si>
    <t>TOTAL %
UNEXCUSED ABSENCES</t>
  </si>
  <si>
    <t>TOTAL %
EXCUSED ABSENCES</t>
  </si>
  <si>
    <t>September - TOTAL Ice Times</t>
  </si>
  <si>
    <t>October - TOTAL Ice Times</t>
  </si>
  <si>
    <t>November - TOTAL Ice Times</t>
  </si>
  <si>
    <t>December - TOTAL Ice Times</t>
  </si>
  <si>
    <t>January - TOTAL Ice Times</t>
  </si>
  <si>
    <t>February - TOTAL Ice Times</t>
  </si>
  <si>
    <t>March - TOTAL Ice Times</t>
  </si>
  <si>
    <t>TOTAL Unexcused Absences</t>
  </si>
  <si>
    <t>Affiliating</t>
  </si>
  <si>
    <t>School / Job</t>
  </si>
  <si>
    <t>Medical / Sick</t>
  </si>
  <si>
    <t>A</t>
  </si>
  <si>
    <t>Job / School</t>
  </si>
  <si>
    <t>O</t>
  </si>
  <si>
    <t>Other</t>
  </si>
  <si>
    <t xml:space="preserve">I </t>
  </si>
  <si>
    <t>J/S</t>
  </si>
  <si>
    <t>Dates →</t>
  </si>
  <si>
    <r>
      <rPr>
        <b/>
        <u/>
        <sz val="11"/>
        <color theme="1"/>
        <rFont val="Arial"/>
        <family val="2"/>
      </rPr>
      <t>Unexcused Absences:</t>
    </r>
    <r>
      <rPr>
        <sz val="11"/>
        <color theme="1"/>
        <rFont val="Arial"/>
        <family val="2"/>
      </rPr>
      <t xml:space="preserve">  Where </t>
    </r>
    <r>
      <rPr>
        <b/>
        <sz val="11"/>
        <color theme="1"/>
        <rFont val="Arial"/>
        <family val="2"/>
      </rPr>
      <t xml:space="preserve">notification </t>
    </r>
    <r>
      <rPr>
        <b/>
        <u/>
        <sz val="11"/>
        <color theme="1"/>
        <rFont val="Arial"/>
        <family val="2"/>
      </rPr>
      <t>was not</t>
    </r>
    <r>
      <rPr>
        <b/>
        <sz val="11"/>
        <color theme="1"/>
        <rFont val="Arial"/>
        <family val="2"/>
      </rPr>
      <t xml:space="preserve"> given; as determined by the team rules</t>
    </r>
    <r>
      <rPr>
        <sz val="11"/>
        <color theme="1"/>
        <rFont val="Arial"/>
        <family val="2"/>
      </rPr>
      <t xml:space="preserve">.    </t>
    </r>
  </si>
  <si>
    <t>Separate MONTH tabs have been provided at the bottom of the spreadsheet</t>
  </si>
  <si>
    <t>Player LAST Name</t>
  </si>
  <si>
    <t>Player FIRST Name</t>
  </si>
  <si>
    <t>Coach LAST Name</t>
  </si>
  <si>
    <t>Coach FIRST Name</t>
  </si>
  <si>
    <t>COACHES</t>
  </si>
  <si>
    <t>To be submitted BY THE 5th of the month.</t>
  </si>
  <si>
    <t>SEASON SUMMARY FOR:</t>
  </si>
  <si>
    <r>
      <t>Families should be informing</t>
    </r>
    <r>
      <rPr>
        <b/>
        <sz val="11"/>
        <color theme="1"/>
        <rFont val="Arial"/>
        <family val="2"/>
      </rPr>
      <t xml:space="preserve"> the Head Coach, Team Manager and Attendance Liaison </t>
    </r>
    <r>
      <rPr>
        <sz val="11"/>
        <color theme="1"/>
        <rFont val="Arial"/>
        <family val="2"/>
      </rPr>
      <t xml:space="preserve">of any absence for: </t>
    </r>
  </si>
  <si>
    <r>
      <t>League Games, Practices, Tournaments or Exhibition Games.</t>
    </r>
    <r>
      <rPr>
        <b/>
        <u/>
        <sz val="11"/>
        <color rgb="FFFF0000"/>
        <rFont val="Arial"/>
        <family val="2"/>
      </rPr>
      <t/>
    </r>
  </si>
  <si>
    <t>For the purpose of this tracking sheet - ONLY Practices, and Games are recorded.</t>
  </si>
  <si>
    <r>
      <rPr>
        <b/>
        <u/>
        <sz val="11"/>
        <color theme="1"/>
        <rFont val="Arial"/>
        <family val="2"/>
      </rPr>
      <t>Excused Absences</t>
    </r>
    <r>
      <rPr>
        <b/>
        <sz val="11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 Is when PRIOR </t>
    </r>
    <r>
      <rPr>
        <b/>
        <u/>
        <sz val="11"/>
        <color theme="1"/>
        <rFont val="Arial"/>
        <family val="2"/>
      </rPr>
      <t xml:space="preserve">notice </t>
    </r>
    <r>
      <rPr>
        <b/>
        <sz val="11"/>
        <color theme="1"/>
        <rFont val="Arial"/>
        <family val="2"/>
      </rPr>
      <t>was given</t>
    </r>
    <r>
      <rPr>
        <sz val="11"/>
        <color theme="1"/>
        <rFont val="Arial"/>
        <family val="2"/>
      </rPr>
      <t xml:space="preserve"> to the Head Coach for such reasons as, but not limited to; </t>
    </r>
  </si>
  <si>
    <t>** Injuries, Medical, Suspensions, Holidays, Affiliations, Job/School, or ath the Coaches discretion</t>
  </si>
  <si>
    <t>Use the Appreviations below in order to have an understanding of absences.</t>
  </si>
  <si>
    <t>If an Excused absence is not a 'pre-determined' abbreviation (below) - use 'O' for Other.</t>
  </si>
  <si>
    <t xml:space="preserve">following year; with Southwest Hockey.  </t>
  </si>
  <si>
    <t>Monitor the "Summary" page and if unexcused absences reach 30% - PLEASE follow up with the family (to try and avoid the 40%).</t>
  </si>
  <si>
    <t>Only this sheet is to be used!  From these individual team submissions - information is copied to a master sheet</t>
  </si>
  <si>
    <t>INSTRUCTIONS - Please review &amp; Follow</t>
  </si>
  <si>
    <r>
      <rPr>
        <b/>
        <sz val="11"/>
        <color rgb="FFFF0000"/>
        <rFont val="Arial"/>
        <family val="2"/>
      </rPr>
      <t>****Data information</t>
    </r>
    <r>
      <rPr>
        <sz val="11"/>
        <color rgb="FFFF0000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is ONLY to be entered on the September Tab ****</t>
    </r>
  </si>
  <si>
    <t>****Data information should auto-populate to the other tabs, from entering information on the September Tab****</t>
  </si>
  <si>
    <r>
      <t>On EACH Month Tab, enter the activity abbreviation in ROW 14 - using (</t>
    </r>
    <r>
      <rPr>
        <b/>
        <sz val="11"/>
        <color theme="1"/>
        <rFont val="Arial"/>
        <family val="2"/>
      </rPr>
      <t xml:space="preserve">G,P,T.X) </t>
    </r>
    <r>
      <rPr>
        <b/>
        <i/>
        <sz val="8"/>
        <color theme="1"/>
        <rFont val="Arial"/>
        <family val="2"/>
      </rPr>
      <t>See explanations below</t>
    </r>
  </si>
  <si>
    <r>
      <t xml:space="preserve">Players IN attendance - fill the square in </t>
    </r>
    <r>
      <rPr>
        <b/>
        <sz val="11"/>
        <color rgb="FF00B050"/>
        <rFont val="Arial"/>
        <family val="2"/>
      </rPr>
      <t>GREEN</t>
    </r>
  </si>
  <si>
    <r>
      <t xml:space="preserve">ONLY this spreadsheet should be used, and submitted to the Administrator </t>
    </r>
    <r>
      <rPr>
        <b/>
        <sz val="11"/>
        <color rgb="FF0000FF"/>
        <rFont val="Arial"/>
        <family val="2"/>
      </rPr>
      <t>admin@southwesthockey.ca</t>
    </r>
  </si>
  <si>
    <t>Where prior notice WAS given.</t>
  </si>
  <si>
    <t>Where prior notice was NOT given.</t>
  </si>
  <si>
    <t>Coding</t>
  </si>
  <si>
    <t>Medical (Sickness)</t>
  </si>
  <si>
    <t>Game (Hockey Calgary League)</t>
  </si>
  <si>
    <t>Tournament Game</t>
  </si>
  <si>
    <t>You do NOT need to email the months separately - simply send this exact spreadsheet - in EXCEL format only.</t>
  </si>
  <si>
    <r>
      <rPr>
        <sz val="14"/>
        <color rgb="FFFF0000"/>
        <rFont val="Arial"/>
        <family val="2"/>
      </rPr>
      <t>*</t>
    </r>
    <r>
      <rPr>
        <sz val="11"/>
        <color theme="1"/>
        <rFont val="Arial"/>
        <family val="2"/>
      </rPr>
      <t xml:space="preserve">If a player does not give notice to one of the tournament games, </t>
    </r>
    <r>
      <rPr>
        <u/>
        <sz val="11"/>
        <color theme="1"/>
        <rFont val="Arial"/>
        <family val="2"/>
      </rPr>
      <t>that</t>
    </r>
    <r>
      <rPr>
        <sz val="11"/>
        <color theme="1"/>
        <rFont val="Arial"/>
        <family val="2"/>
      </rPr>
      <t xml:space="preserve"> is the game to be recorded (as not communicating, is not acceptable).</t>
    </r>
  </si>
  <si>
    <t>Attendance Policy - Attendance Matters</t>
  </si>
  <si>
    <t>To view the entire Policy, visit the SWH website at: www.southwesthockey.ca under the Manager's tab (Forms/Templates)</t>
  </si>
  <si>
    <r>
      <t xml:space="preserve">When emailing the spreadsheet - in the SUBJECT LINE put:  </t>
    </r>
    <r>
      <rPr>
        <b/>
        <sz val="11"/>
        <color theme="7" tint="-0.249977111117893"/>
        <rFont val="Arial"/>
        <family val="2"/>
      </rPr>
      <t>Attendance - "</t>
    </r>
    <r>
      <rPr>
        <b/>
        <i/>
        <sz val="11"/>
        <color theme="7" tint="-0.249977111117893"/>
        <rFont val="Arial"/>
        <family val="2"/>
      </rPr>
      <t>Insert Month</t>
    </r>
    <r>
      <rPr>
        <b/>
        <sz val="11"/>
        <color theme="7" tint="-0.249977111117893"/>
        <rFont val="Arial"/>
        <family val="2"/>
      </rPr>
      <t>" - "</t>
    </r>
    <r>
      <rPr>
        <b/>
        <i/>
        <sz val="11"/>
        <color theme="7" tint="-0.249977111117893"/>
        <rFont val="Arial"/>
        <family val="2"/>
      </rPr>
      <t>Insert Your Team</t>
    </r>
    <r>
      <rPr>
        <b/>
        <sz val="11"/>
        <color theme="7" tint="-0.249977111117893"/>
        <rFont val="Arial"/>
        <family val="2"/>
      </rPr>
      <t>"</t>
    </r>
  </si>
  <si>
    <t>2019-2020</t>
  </si>
  <si>
    <t>Your Name:</t>
  </si>
  <si>
    <t>Your Title:</t>
  </si>
  <si>
    <r>
      <t xml:space="preserve">ABSENT CODES </t>
    </r>
    <r>
      <rPr>
        <b/>
        <i/>
        <u/>
        <sz val="11"/>
        <color theme="1"/>
        <rFont val="Arial"/>
        <family val="2"/>
      </rPr>
      <t xml:space="preserve">(ABBREVIATIONS) </t>
    </r>
    <r>
      <rPr>
        <b/>
        <u/>
        <sz val="14"/>
        <color theme="1"/>
        <rFont val="Arial"/>
        <family val="2"/>
      </rPr>
      <t>- Only use the Following</t>
    </r>
  </si>
  <si>
    <r>
      <t xml:space="preserve">ACTIVITY CODES </t>
    </r>
    <r>
      <rPr>
        <b/>
        <i/>
        <u/>
        <sz val="11"/>
        <color theme="1"/>
        <rFont val="Arial"/>
        <family val="2"/>
      </rPr>
      <t xml:space="preserve">(ABBREVIATIONS) </t>
    </r>
    <r>
      <rPr>
        <b/>
        <u/>
        <sz val="14"/>
        <color theme="1"/>
        <rFont val="Arial"/>
        <family val="2"/>
      </rPr>
      <t>- Only use the Following</t>
    </r>
  </si>
  <si>
    <t>(Enter in Row 14)</t>
  </si>
  <si>
    <t>Enter Activity Code</t>
  </si>
  <si>
    <t>Dates</t>
  </si>
  <si>
    <r>
      <t xml:space="preserve">ABSENT CODES (Codes at the bottom).  Enter Code in the square for absent player. Players IN attendance, fill square in </t>
    </r>
    <r>
      <rPr>
        <b/>
        <sz val="9"/>
        <color rgb="FF00B050"/>
        <rFont val="Arial"/>
        <family val="2"/>
      </rPr>
      <t>GREEN</t>
    </r>
  </si>
  <si>
    <r>
      <rPr>
        <b/>
        <sz val="11"/>
        <color rgb="FF0000FF"/>
        <rFont val="Arial"/>
        <family val="2"/>
      </rPr>
      <t>Tournaments:</t>
    </r>
    <r>
      <rPr>
        <sz val="11"/>
        <rFont val="Arial"/>
        <family val="2"/>
      </rPr>
      <t xml:space="preserve"> I</t>
    </r>
    <r>
      <rPr>
        <sz val="11"/>
        <color theme="1"/>
        <rFont val="Arial"/>
        <family val="2"/>
      </rPr>
      <t xml:space="preserve">f you have two games in one day, </t>
    </r>
    <r>
      <rPr>
        <b/>
        <sz val="11"/>
        <color rgb="FF0000FF"/>
        <rFont val="Arial"/>
        <family val="2"/>
      </rPr>
      <t xml:space="preserve">only record one game. Do NOT add another column </t>
    </r>
    <r>
      <rPr>
        <b/>
        <sz val="11"/>
        <rFont val="Arial"/>
        <family val="2"/>
      </rPr>
      <t>(this will alter cell counts)</t>
    </r>
  </si>
  <si>
    <r>
      <t>Coaches: Do NOT add additional rows for coaches.</t>
    </r>
    <r>
      <rPr>
        <sz val="11"/>
        <rFont val="Arial"/>
        <family val="2"/>
      </rPr>
      <t xml:space="preserve"> Only a total of 5 Coaches are permitted per roster.</t>
    </r>
  </si>
  <si>
    <r>
      <rPr>
        <sz val="14"/>
        <color rgb="FFFF0000"/>
        <rFont val="Arial"/>
        <family val="2"/>
      </rPr>
      <t>*</t>
    </r>
    <r>
      <rPr>
        <sz val="11"/>
        <color theme="1"/>
        <rFont val="Arial"/>
        <family val="2"/>
      </rPr>
      <t>ONLY the coaches listed on the team's Hockey Canada Official Roster, are to be listed on this attendance.</t>
    </r>
  </si>
  <si>
    <t>Total ice times this month:</t>
  </si>
  <si>
    <r>
      <t xml:space="preserve">ABSENT CODES (Codes at the bottom).  Enter Code in the square for absent coach. Coaches IN attendance, fill square in </t>
    </r>
    <r>
      <rPr>
        <b/>
        <sz val="9"/>
        <color rgb="FF00B050"/>
        <rFont val="Arial"/>
        <family val="2"/>
      </rPr>
      <t>GREEN</t>
    </r>
  </si>
  <si>
    <t>TOTAL EXCUSED</t>
  </si>
  <si>
    <t>Other Absences</t>
  </si>
  <si>
    <t xml:space="preserve">DATA INFO
September Sheet ONLY - Enter:
1. Team
2. Your Name
3. Your Title
4. Your Email
5. Activity Code
6. Player Last Name
7.Player First Name </t>
  </si>
  <si>
    <t xml:space="preserve">This information should ONLY have been entered on the September tab.
(Team, Name, Title, Email &amp; Player names)
</t>
  </si>
  <si>
    <t>This section will auto-populate, from the information added in Row 14 (Activity Code).
You do NOT need to enter any numbers in here.</t>
  </si>
  <si>
    <r>
      <t xml:space="preserve">You only enter Absent &amp; Activity Codes on this Sept. tab IF your team received practices this month.
</t>
    </r>
    <r>
      <rPr>
        <b/>
        <sz val="9.5"/>
        <color rgb="FFFF0000"/>
        <rFont val="Arial"/>
        <family val="2"/>
      </rPr>
      <t>HOWEVER!</t>
    </r>
    <r>
      <rPr>
        <b/>
        <sz val="9.5"/>
        <color theme="1"/>
        <rFont val="Arial"/>
        <family val="2"/>
      </rPr>
      <t xml:space="preserve">
Even if you did not have Sept ice, you STILL need to use this tab as the "Data Info" tab; so that info will auto-populate to the other sheets.
Then for October to March, you ONLY ENTER the ACTIVITY CODES &amp; ABSENT CODES.</t>
    </r>
  </si>
  <si>
    <t xml:space="preserve">
October to March, you ONLY ENTER the ACTIVITY CODES &amp; ABSENT CODES.
If done correctly, the other info should have auto-populated from the September tab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</si>
</sst>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409]d\-mmm\-yyyy;@"/>
    <numFmt numFmtId="166" formatCode="[$-409]d/mmm;@"/>
  </numFmts>
  <fonts count="6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2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24"/>
      <color theme="1"/>
      <name val="Arial"/>
      <family val="2"/>
    </font>
    <font>
      <b/>
      <u/>
      <sz val="14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Times New Roman"/>
      <family val="1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u/>
      <sz val="9"/>
      <color indexed="81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i/>
      <sz val="8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b/>
      <sz val="11"/>
      <color rgb="FF0000FF"/>
      <name val="Arial"/>
      <family val="2"/>
    </font>
    <font>
      <b/>
      <u/>
      <sz val="11"/>
      <color rgb="FFFF0000"/>
      <name val="Arial"/>
      <family val="2"/>
    </font>
    <font>
      <sz val="12"/>
      <color rgb="FF0000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9"/>
      <color rgb="FF0000FF"/>
      <name val="Arial"/>
      <family val="2"/>
    </font>
    <font>
      <b/>
      <i/>
      <u/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rgb="FFC00000"/>
      <name val="Arial"/>
      <family val="2"/>
    </font>
    <font>
      <b/>
      <sz val="11"/>
      <color theme="7" tint="-0.249977111117893"/>
      <name val="Arial"/>
      <family val="2"/>
    </font>
    <font>
      <b/>
      <i/>
      <sz val="11"/>
      <color theme="7" tint="-0.24997711111789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9"/>
      <color rgb="FF00B050"/>
      <name val="Arial"/>
      <family val="2"/>
    </font>
    <font>
      <b/>
      <i/>
      <sz val="9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Bahnschrift Light"/>
      <family val="2"/>
    </font>
    <font>
      <b/>
      <sz val="9"/>
      <color theme="1"/>
      <name val="Arial"/>
      <family val="2"/>
    </font>
    <font>
      <b/>
      <sz val="9.5"/>
      <color rgb="FFFF0000"/>
      <name val="Arial"/>
      <family val="2"/>
    </font>
    <font>
      <b/>
      <sz val="9.5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27" fillId="0" borderId="0"/>
  </cellStyleXfs>
  <cellXfs count="27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0" xfId="0" applyFont="1" applyBorder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5" fillId="0" borderId="0" xfId="0" applyFont="1" applyAlignment="1"/>
    <xf numFmtId="49" fontId="20" fillId="0" borderId="0" xfId="0" applyNumberFormat="1" applyFont="1" applyAlignment="1">
      <alignment horizontal="center"/>
    </xf>
    <xf numFmtId="0" fontId="20" fillId="0" borderId="0" xfId="0" applyFont="1"/>
    <xf numFmtId="164" fontId="5" fillId="0" borderId="0" xfId="0" applyNumberFormat="1" applyFont="1"/>
    <xf numFmtId="164" fontId="5" fillId="0" borderId="0" xfId="1" applyNumberFormat="1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Border="1" applyAlignment="1"/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2" fillId="0" borderId="0" xfId="1" applyNumberFormat="1" applyFont="1" applyAlignment="1">
      <alignment vertical="center"/>
    </xf>
    <xf numFmtId="2" fontId="8" fillId="0" borderId="1" xfId="0" applyNumberFormat="1" applyFont="1" applyBorder="1" applyAlignment="1">
      <alignment horizontal="center"/>
    </xf>
    <xf numFmtId="2" fontId="9" fillId="4" borderId="1" xfId="0" applyNumberFormat="1" applyFont="1" applyFill="1" applyBorder="1" applyAlignment="1" applyProtection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9" fillId="6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2" fontId="9" fillId="7" borderId="1" xfId="1" applyNumberFormat="1" applyFont="1" applyFill="1" applyBorder="1" applyAlignment="1">
      <alignment horizontal="center"/>
    </xf>
    <xf numFmtId="0" fontId="0" fillId="0" borderId="0" xfId="0" applyFont="1"/>
    <xf numFmtId="0" fontId="14" fillId="0" borderId="1" xfId="0" applyFont="1" applyFill="1" applyBorder="1" applyAlignment="1">
      <alignment horizontal="center" wrapText="1"/>
    </xf>
    <xf numFmtId="0" fontId="5" fillId="0" borderId="0" xfId="0" applyFont="1"/>
    <xf numFmtId="2" fontId="9" fillId="6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9" fillId="4" borderId="1" xfId="0" applyNumberFormat="1" applyFont="1" applyFill="1" applyBorder="1" applyAlignment="1" applyProtection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2" fontId="9" fillId="7" borderId="1" xfId="1" applyNumberFormat="1" applyFont="1" applyFill="1" applyBorder="1" applyAlignment="1">
      <alignment horizontal="center"/>
    </xf>
    <xf numFmtId="0" fontId="0" fillId="0" borderId="0" xfId="0"/>
    <xf numFmtId="0" fontId="5" fillId="0" borderId="0" xfId="0" applyFont="1"/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10" borderId="0" xfId="0" applyFont="1" applyFill="1" applyAlignment="1">
      <alignment horizontal="center" vertical="center"/>
    </xf>
    <xf numFmtId="0" fontId="5" fillId="0" borderId="0" xfId="0" applyFont="1" applyBorder="1" applyAlignment="1"/>
    <xf numFmtId="164" fontId="5" fillId="0" borderId="0" xfId="0" applyNumberFormat="1" applyFont="1" applyBorder="1"/>
    <xf numFmtId="164" fontId="5" fillId="0" borderId="0" xfId="1" applyNumberFormat="1" applyFont="1" applyBorder="1"/>
    <xf numFmtId="49" fontId="20" fillId="5" borderId="0" xfId="0" applyNumberFormat="1" applyFont="1" applyFill="1" applyAlignment="1">
      <alignment horizontal="center"/>
    </xf>
    <xf numFmtId="0" fontId="28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/>
    <xf numFmtId="0" fontId="5" fillId="0" borderId="0" xfId="0" applyFont="1" applyFill="1" applyAlignment="1"/>
    <xf numFmtId="0" fontId="29" fillId="2" borderId="1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2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29" fillId="2" borderId="1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center" vertical="center" wrapText="1"/>
      <protection locked="0"/>
    </xf>
    <xf numFmtId="0" fontId="7" fillId="10" borderId="0" xfId="0" applyFont="1" applyFill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wrapText="1"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Protection="1">
      <protection locked="0"/>
    </xf>
    <xf numFmtId="0" fontId="20" fillId="0" borderId="0" xfId="0" applyFont="1" applyProtection="1"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center" vertical="center" wrapText="1"/>
    </xf>
    <xf numFmtId="0" fontId="29" fillId="2" borderId="4" xfId="0" applyFont="1" applyFill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37" fillId="0" borderId="1" xfId="0" applyFont="1" applyFill="1" applyBorder="1" applyAlignment="1" applyProtection="1">
      <alignment horizontal="center" wrapText="1"/>
      <protection locked="0"/>
    </xf>
    <xf numFmtId="0" fontId="37" fillId="0" borderId="1" xfId="0" applyFont="1" applyFill="1" applyBorder="1" applyAlignment="1" applyProtection="1">
      <alignment wrapText="1"/>
      <protection locked="0"/>
    </xf>
    <xf numFmtId="0" fontId="29" fillId="2" borderId="4" xfId="0" applyFont="1" applyFill="1" applyBorder="1" applyAlignment="1">
      <alignment horizontal="center" vertical="center" wrapText="1"/>
    </xf>
    <xf numFmtId="0" fontId="5" fillId="12" borderId="10" xfId="0" applyFont="1" applyFill="1" applyBorder="1"/>
    <xf numFmtId="0" fontId="5" fillId="12" borderId="0" xfId="0" applyFont="1" applyFill="1" applyBorder="1"/>
    <xf numFmtId="0" fontId="0" fillId="12" borderId="0" xfId="0" applyFill="1" applyBorder="1"/>
    <xf numFmtId="0" fontId="0" fillId="12" borderId="11" xfId="0" applyFill="1" applyBorder="1"/>
    <xf numFmtId="0" fontId="34" fillId="12" borderId="0" xfId="0" applyFont="1" applyFill="1" applyBorder="1"/>
    <xf numFmtId="0" fontId="6" fillId="12" borderId="0" xfId="0" applyFont="1" applyFill="1" applyBorder="1"/>
    <xf numFmtId="0" fontId="38" fillId="12" borderId="0" xfId="0" applyFont="1" applyFill="1" applyBorder="1"/>
    <xf numFmtId="0" fontId="31" fillId="12" borderId="0" xfId="0" applyFont="1" applyFill="1" applyBorder="1"/>
    <xf numFmtId="0" fontId="32" fillId="12" borderId="0" xfId="0" applyFont="1" applyFill="1" applyBorder="1"/>
    <xf numFmtId="0" fontId="40" fillId="12" borderId="0" xfId="0" applyFont="1" applyFill="1" applyBorder="1"/>
    <xf numFmtId="0" fontId="5" fillId="12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vertical="center"/>
    </xf>
    <xf numFmtId="0" fontId="34" fillId="12" borderId="0" xfId="0" applyFont="1" applyFill="1" applyBorder="1" applyAlignment="1">
      <alignment vertical="center"/>
    </xf>
    <xf numFmtId="0" fontId="32" fillId="12" borderId="0" xfId="0" applyFont="1" applyFill="1" applyBorder="1" applyAlignment="1">
      <alignment vertical="center"/>
    </xf>
    <xf numFmtId="0" fontId="0" fillId="12" borderId="0" xfId="0" applyFont="1" applyFill="1" applyBorder="1"/>
    <xf numFmtId="165" fontId="20" fillId="12" borderId="0" xfId="0" applyNumberFormat="1" applyFont="1" applyFill="1" applyBorder="1" applyAlignment="1">
      <alignment horizontal="center"/>
    </xf>
    <xf numFmtId="0" fontId="5" fillId="12" borderId="11" xfId="0" applyFont="1" applyFill="1" applyBorder="1"/>
    <xf numFmtId="0" fontId="7" fillId="12" borderId="0" xfId="0" applyFont="1" applyFill="1" applyBorder="1" applyAlignment="1"/>
    <xf numFmtId="0" fontId="5" fillId="12" borderId="0" xfId="0" applyFont="1" applyFill="1" applyBorder="1" applyAlignment="1"/>
    <xf numFmtId="0" fontId="43" fillId="12" borderId="0" xfId="0" applyFont="1" applyFill="1" applyBorder="1"/>
    <xf numFmtId="0" fontId="43" fillId="12" borderId="0" xfId="0" applyFont="1" applyFill="1" applyBorder="1" applyAlignment="1">
      <alignment vertical="center"/>
    </xf>
    <xf numFmtId="0" fontId="5" fillId="12" borderId="10" xfId="0" applyFont="1" applyFill="1" applyBorder="1" applyAlignment="1">
      <alignment vertical="center"/>
    </xf>
    <xf numFmtId="0" fontId="44" fillId="12" borderId="0" xfId="0" applyFont="1" applyFill="1" applyBorder="1" applyAlignment="1">
      <alignment vertical="center"/>
    </xf>
    <xf numFmtId="0" fontId="5" fillId="12" borderId="11" xfId="0" applyFont="1" applyFill="1" applyBorder="1" applyAlignment="1">
      <alignment vertical="center"/>
    </xf>
    <xf numFmtId="49" fontId="20" fillId="10" borderId="0" xfId="0" applyNumberFormat="1" applyFont="1" applyFill="1" applyBorder="1" applyAlignment="1">
      <alignment horizontal="center"/>
    </xf>
    <xf numFmtId="49" fontId="20" fillId="12" borderId="0" xfId="0" applyNumberFormat="1" applyFon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  <xf numFmtId="49" fontId="20" fillId="5" borderId="0" xfId="0" applyNumberFormat="1" applyFont="1" applyFill="1" applyBorder="1" applyAlignment="1">
      <alignment horizontal="center"/>
    </xf>
    <xf numFmtId="0" fontId="5" fillId="0" borderId="10" xfId="0" applyFont="1" applyBorder="1"/>
    <xf numFmtId="0" fontId="5" fillId="12" borderId="12" xfId="0" applyFont="1" applyFill="1" applyBorder="1"/>
    <xf numFmtId="0" fontId="5" fillId="12" borderId="13" xfId="0" applyFont="1" applyFill="1" applyBorder="1"/>
    <xf numFmtId="0" fontId="0" fillId="12" borderId="13" xfId="0" applyFill="1" applyBorder="1"/>
    <xf numFmtId="0" fontId="0" fillId="12" borderId="14" xfId="0" applyFill="1" applyBorder="1"/>
    <xf numFmtId="0" fontId="2" fillId="12" borderId="0" xfId="0" applyFont="1" applyFill="1" applyBorder="1" applyAlignment="1">
      <alignment vertical="center"/>
    </xf>
    <xf numFmtId="0" fontId="7" fillId="12" borderId="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34" fillId="12" borderId="15" xfId="0" applyFont="1" applyFill="1" applyBorder="1"/>
    <xf numFmtId="0" fontId="35" fillId="12" borderId="15" xfId="0" applyFont="1" applyFill="1" applyBorder="1"/>
    <xf numFmtId="0" fontId="36" fillId="12" borderId="15" xfId="0" applyFont="1" applyFill="1" applyBorder="1"/>
    <xf numFmtId="166" fontId="37" fillId="2" borderId="1" xfId="0" applyNumberFormat="1" applyFont="1" applyFill="1" applyBorder="1" applyAlignment="1" applyProtection="1">
      <alignment horizontal="center" vertical="center" textRotation="45" wrapText="1"/>
      <protection locked="0"/>
    </xf>
    <xf numFmtId="166" fontId="53" fillId="2" borderId="1" xfId="0" applyNumberFormat="1" applyFont="1" applyFill="1" applyBorder="1" applyAlignment="1" applyProtection="1">
      <alignment horizontal="center" vertical="center" textRotation="45" wrapText="1"/>
      <protection locked="0"/>
    </xf>
    <xf numFmtId="166" fontId="52" fillId="2" borderId="1" xfId="0" applyNumberFormat="1" applyFont="1" applyFill="1" applyBorder="1" applyAlignment="1">
      <alignment horizontal="center" vertical="center" textRotation="45" wrapText="1"/>
    </xf>
    <xf numFmtId="0" fontId="7" fillId="0" borderId="0" xfId="0" applyFont="1" applyBorder="1" applyAlignment="1">
      <alignment horizontal="center" vertical="top"/>
    </xf>
    <xf numFmtId="165" fontId="10" fillId="12" borderId="0" xfId="0" applyNumberFormat="1" applyFont="1" applyFill="1" applyBorder="1" applyAlignment="1"/>
    <xf numFmtId="0" fontId="38" fillId="12" borderId="0" xfId="0" applyFont="1" applyFill="1" applyBorder="1" applyAlignment="1">
      <alignment vertical="center"/>
    </xf>
    <xf numFmtId="0" fontId="0" fillId="12" borderId="0" xfId="0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16" fillId="12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/>
    <xf numFmtId="0" fontId="43" fillId="0" borderId="0" xfId="0" applyFont="1" applyFill="1" applyBorder="1"/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/>
    </xf>
    <xf numFmtId="0" fontId="9" fillId="0" borderId="16" xfId="0" applyFont="1" applyBorder="1" applyAlignment="1">
      <alignment vertical="center"/>
    </xf>
    <xf numFmtId="0" fontId="3" fillId="0" borderId="17" xfId="0" applyFont="1" applyBorder="1" applyAlignment="1">
      <alignment vertical="top"/>
    </xf>
    <xf numFmtId="0" fontId="3" fillId="0" borderId="17" xfId="0" applyFont="1" applyBorder="1"/>
    <xf numFmtId="0" fontId="9" fillId="0" borderId="19" xfId="0" applyFont="1" applyBorder="1" applyAlignment="1">
      <alignment vertical="top"/>
    </xf>
    <xf numFmtId="0" fontId="7" fillId="0" borderId="0" xfId="0" applyFont="1" applyBorder="1"/>
    <xf numFmtId="0" fontId="5" fillId="0" borderId="20" xfId="0" applyFont="1" applyBorder="1"/>
    <xf numFmtId="0" fontId="13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21" fillId="0" borderId="20" xfId="0" applyFont="1" applyBorder="1"/>
    <xf numFmtId="0" fontId="7" fillId="0" borderId="6" xfId="0" applyFont="1" applyBorder="1" applyAlignment="1">
      <alignment horizontal="center"/>
    </xf>
    <xf numFmtId="0" fontId="9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3" fillId="0" borderId="17" xfId="0" applyFont="1" applyBorder="1" applyProtection="1"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Protection="1">
      <protection locked="0"/>
    </xf>
    <xf numFmtId="0" fontId="9" fillId="0" borderId="19" xfId="0" applyFont="1" applyBorder="1" applyAlignment="1" applyProtection="1">
      <alignment vertical="top"/>
      <protection locked="0"/>
    </xf>
    <xf numFmtId="0" fontId="21" fillId="0" borderId="20" xfId="0" applyFont="1" applyBorder="1" applyProtection="1">
      <protection locked="0"/>
    </xf>
    <xf numFmtId="0" fontId="5" fillId="0" borderId="20" xfId="0" applyFont="1" applyBorder="1" applyProtection="1">
      <protection locked="0"/>
    </xf>
    <xf numFmtId="166" fontId="53" fillId="14" borderId="1" xfId="0" applyNumberFormat="1" applyFont="1" applyFill="1" applyBorder="1" applyAlignment="1" applyProtection="1">
      <alignment horizontal="center" vertical="center" textRotation="45" wrapText="1"/>
      <protection locked="0"/>
    </xf>
    <xf numFmtId="0" fontId="9" fillId="0" borderId="17" xfId="0" applyFont="1" applyBorder="1" applyAlignment="1" applyProtection="1">
      <alignment vertical="top"/>
      <protection locked="0"/>
    </xf>
    <xf numFmtId="0" fontId="51" fillId="0" borderId="1" xfId="0" applyFont="1" applyBorder="1" applyAlignment="1">
      <alignment horizontal="center"/>
    </xf>
    <xf numFmtId="0" fontId="56" fillId="2" borderId="1" xfId="0" applyFont="1" applyFill="1" applyBorder="1" applyAlignment="1">
      <alignment horizontal="center" vertical="center" wrapText="1"/>
    </xf>
    <xf numFmtId="0" fontId="56" fillId="2" borderId="4" xfId="0" applyFont="1" applyFill="1" applyBorder="1" applyAlignment="1">
      <alignment horizontal="center" vertical="center" wrapText="1"/>
    </xf>
    <xf numFmtId="0" fontId="57" fillId="8" borderId="1" xfId="0" applyFont="1" applyFill="1" applyBorder="1" applyAlignment="1">
      <alignment horizontal="center" vertical="center" textRotation="45"/>
    </xf>
    <xf numFmtId="0" fontId="9" fillId="8" borderId="1" xfId="0" applyFont="1" applyFill="1" applyBorder="1" applyAlignment="1">
      <alignment horizontal="center" vertical="center" textRotation="45"/>
    </xf>
    <xf numFmtId="0" fontId="9" fillId="4" borderId="1" xfId="0" applyFont="1" applyFill="1" applyBorder="1" applyAlignment="1">
      <alignment horizontal="center" vertical="center" textRotation="45"/>
    </xf>
    <xf numFmtId="16" fontId="9" fillId="4" borderId="1" xfId="0" applyNumberFormat="1" applyFont="1" applyFill="1" applyBorder="1" applyAlignment="1">
      <alignment horizontal="center" vertical="center" textRotation="45" wrapText="1"/>
    </xf>
    <xf numFmtId="16" fontId="9" fillId="3" borderId="1" xfId="0" applyNumberFormat="1" applyFont="1" applyFill="1" applyBorder="1" applyAlignment="1">
      <alignment horizontal="center" vertical="center" textRotation="45" wrapText="1"/>
    </xf>
    <xf numFmtId="164" fontId="9" fillId="3" borderId="1" xfId="0" applyNumberFormat="1" applyFont="1" applyFill="1" applyBorder="1" applyAlignment="1">
      <alignment horizontal="center" vertical="center" textRotation="45" wrapText="1"/>
    </xf>
    <xf numFmtId="16" fontId="9" fillId="6" borderId="1" xfId="0" applyNumberFormat="1" applyFont="1" applyFill="1" applyBorder="1" applyAlignment="1">
      <alignment horizontal="center" vertical="center" textRotation="45" wrapText="1"/>
    </xf>
    <xf numFmtId="164" fontId="9" fillId="5" borderId="1" xfId="0" applyNumberFormat="1" applyFont="1" applyFill="1" applyBorder="1" applyAlignment="1">
      <alignment horizontal="center" vertical="center" textRotation="45" wrapText="1"/>
    </xf>
    <xf numFmtId="164" fontId="9" fillId="7" borderId="1" xfId="1" applyNumberFormat="1" applyFont="1" applyFill="1" applyBorder="1" applyAlignment="1">
      <alignment horizontal="center" vertical="center" textRotation="45" wrapText="1"/>
    </xf>
    <xf numFmtId="0" fontId="1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46" fillId="12" borderId="10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11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 vertical="center"/>
    </xf>
    <xf numFmtId="0" fontId="54" fillId="11" borderId="4" xfId="0" applyFont="1" applyFill="1" applyBorder="1" applyAlignment="1">
      <alignment horizontal="center" vertical="center" wrapText="1"/>
    </xf>
    <xf numFmtId="0" fontId="54" fillId="11" borderId="3" xfId="0" applyFont="1" applyFill="1" applyBorder="1" applyAlignment="1">
      <alignment horizontal="center" vertical="center" wrapText="1"/>
    </xf>
    <xf numFmtId="0" fontId="54" fillId="11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50" fillId="2" borderId="4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49" fillId="5" borderId="4" xfId="0" applyFont="1" applyFill="1" applyBorder="1" applyAlignment="1">
      <alignment horizontal="center" vertical="center" wrapText="1"/>
    </xf>
    <xf numFmtId="0" fontId="49" fillId="5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8" fillId="9" borderId="0" xfId="0" applyFont="1" applyFill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50" fillId="2" borderId="4" xfId="0" applyFont="1" applyFill="1" applyBorder="1" applyAlignment="1" applyProtection="1">
      <alignment horizontal="center" vertical="center" wrapText="1"/>
      <protection locked="0"/>
    </xf>
    <xf numFmtId="0" fontId="50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0" fillId="2" borderId="1" xfId="0" applyFont="1" applyFill="1" applyBorder="1" applyAlignment="1" applyProtection="1">
      <alignment horizontal="center" vertical="center" wrapText="1"/>
      <protection locked="0"/>
    </xf>
    <xf numFmtId="0" fontId="29" fillId="2" borderId="1" xfId="0" applyFont="1" applyFill="1" applyBorder="1" applyAlignment="1" applyProtection="1">
      <alignment horizontal="center" vertical="center" wrapText="1"/>
      <protection locked="0"/>
    </xf>
    <xf numFmtId="0" fontId="16" fillId="12" borderId="2" xfId="0" applyFont="1" applyFill="1" applyBorder="1" applyAlignment="1">
      <alignment horizontal="center" vertical="center"/>
    </xf>
    <xf numFmtId="0" fontId="9" fillId="15" borderId="0" xfId="0" applyFont="1" applyFill="1" applyAlignment="1">
      <alignment horizontal="center" vertical="center" wrapText="1"/>
    </xf>
    <xf numFmtId="0" fontId="7" fillId="15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" fillId="15" borderId="0" xfId="0" applyFont="1" applyFill="1" applyAlignment="1" applyProtection="1">
      <alignment horizontal="center" wrapText="1"/>
      <protection locked="0"/>
    </xf>
    <xf numFmtId="0" fontId="5" fillId="15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5" fillId="15" borderId="21" xfId="0" applyFont="1" applyFill="1" applyBorder="1" applyAlignment="1" applyProtection="1">
      <alignment horizontal="center" wrapText="1"/>
      <protection locked="0"/>
    </xf>
    <xf numFmtId="0" fontId="5" fillId="15" borderId="22" xfId="0" applyFont="1" applyFill="1" applyBorder="1" applyAlignment="1" applyProtection="1">
      <alignment horizontal="center" wrapText="1"/>
      <protection locked="0"/>
    </xf>
    <xf numFmtId="0" fontId="5" fillId="15" borderId="23" xfId="0" applyFont="1" applyFill="1" applyBorder="1" applyAlignment="1" applyProtection="1">
      <alignment horizontal="center" wrapText="1"/>
      <protection locked="0"/>
    </xf>
    <xf numFmtId="0" fontId="5" fillId="15" borderId="22" xfId="0" applyFont="1" applyFill="1" applyBorder="1" applyAlignment="1" applyProtection="1">
      <alignment horizontal="center"/>
      <protection locked="0"/>
    </xf>
    <xf numFmtId="0" fontId="5" fillId="15" borderId="23" xfId="0" applyFont="1" applyFill="1" applyBorder="1" applyAlignment="1" applyProtection="1">
      <alignment horizontal="center"/>
      <protection locked="0"/>
    </xf>
    <xf numFmtId="0" fontId="59" fillId="16" borderId="0" xfId="0" applyFont="1" applyFill="1" applyBorder="1" applyAlignment="1">
      <alignment horizontal="center" vertical="center" wrapText="1"/>
    </xf>
    <xf numFmtId="0" fontId="59" fillId="16" borderId="2" xfId="0" applyFont="1" applyFill="1" applyBorder="1" applyAlignment="1">
      <alignment horizontal="center" vertical="center" wrapText="1"/>
    </xf>
    <xf numFmtId="0" fontId="59" fillId="16" borderId="24" xfId="0" applyFont="1" applyFill="1" applyBorder="1" applyAlignment="1">
      <alignment horizontal="center" vertical="center" wrapText="1"/>
    </xf>
    <xf numFmtId="0" fontId="59" fillId="16" borderId="6" xfId="0" applyFont="1" applyFill="1" applyBorder="1" applyAlignment="1">
      <alignment horizontal="center" vertical="center" wrapText="1"/>
    </xf>
    <xf numFmtId="0" fontId="59" fillId="16" borderId="25" xfId="0" applyFont="1" applyFill="1" applyBorder="1" applyAlignment="1">
      <alignment horizontal="center" vertical="center" wrapText="1"/>
    </xf>
    <xf numFmtId="0" fontId="59" fillId="16" borderId="26" xfId="0" applyFont="1" applyFill="1" applyBorder="1" applyAlignment="1">
      <alignment horizontal="center" vertical="center" wrapText="1"/>
    </xf>
    <xf numFmtId="0" fontId="59" fillId="16" borderId="27" xfId="0" applyFont="1" applyFill="1" applyBorder="1" applyAlignment="1">
      <alignment horizontal="center" vertical="center" wrapText="1"/>
    </xf>
    <xf numFmtId="0" fontId="59" fillId="16" borderId="28" xfId="0" applyFont="1" applyFill="1" applyBorder="1" applyAlignment="1">
      <alignment horizontal="center" vertical="center" wrapText="1"/>
    </xf>
    <xf numFmtId="0" fontId="59" fillId="16" borderId="29" xfId="0" applyFont="1" applyFill="1" applyBorder="1" applyAlignment="1">
      <alignment horizontal="center" vertical="center" wrapText="1"/>
    </xf>
    <xf numFmtId="0" fontId="61" fillId="15" borderId="24" xfId="0" applyFont="1" applyFill="1" applyBorder="1" applyAlignment="1">
      <alignment horizontal="center" vertical="center" wrapText="1"/>
    </xf>
    <xf numFmtId="0" fontId="61" fillId="15" borderId="6" xfId="0" applyFont="1" applyFill="1" applyBorder="1" applyAlignment="1">
      <alignment horizontal="center" vertical="center"/>
    </xf>
    <xf numFmtId="0" fontId="61" fillId="15" borderId="25" xfId="0" applyFont="1" applyFill="1" applyBorder="1" applyAlignment="1">
      <alignment horizontal="center" vertical="center"/>
    </xf>
    <xf numFmtId="0" fontId="61" fillId="15" borderId="26" xfId="0" applyFont="1" applyFill="1" applyBorder="1" applyAlignment="1">
      <alignment horizontal="center" vertical="center"/>
    </xf>
    <xf numFmtId="0" fontId="61" fillId="15" borderId="0" xfId="0" applyFont="1" applyFill="1" applyBorder="1" applyAlignment="1">
      <alignment horizontal="center" vertical="center"/>
    </xf>
    <xf numFmtId="0" fontId="61" fillId="15" borderId="27" xfId="0" applyFont="1" applyFill="1" applyBorder="1" applyAlignment="1">
      <alignment horizontal="center" vertical="center"/>
    </xf>
    <xf numFmtId="0" fontId="61" fillId="15" borderId="28" xfId="0" applyFont="1" applyFill="1" applyBorder="1" applyAlignment="1">
      <alignment horizontal="center" vertical="center"/>
    </xf>
    <xf numFmtId="0" fontId="61" fillId="15" borderId="2" xfId="0" applyFont="1" applyFill="1" applyBorder="1" applyAlignment="1">
      <alignment horizontal="center" vertical="center"/>
    </xf>
    <xf numFmtId="0" fontId="61" fillId="15" borderId="29" xfId="0" applyFont="1" applyFill="1" applyBorder="1" applyAlignment="1">
      <alignment horizontal="center" vertical="center"/>
    </xf>
    <xf numFmtId="0" fontId="61" fillId="15" borderId="6" xfId="0" applyFont="1" applyFill="1" applyBorder="1" applyAlignment="1">
      <alignment horizontal="center" vertical="center" wrapText="1"/>
    </xf>
    <xf numFmtId="0" fontId="61" fillId="15" borderId="25" xfId="0" applyFont="1" applyFill="1" applyBorder="1" applyAlignment="1">
      <alignment horizontal="center" vertical="center" wrapText="1"/>
    </xf>
    <xf numFmtId="0" fontId="61" fillId="15" borderId="26" xfId="0" applyFont="1" applyFill="1" applyBorder="1" applyAlignment="1">
      <alignment horizontal="center" vertical="center" wrapText="1"/>
    </xf>
    <xf numFmtId="0" fontId="61" fillId="15" borderId="0" xfId="0" applyFont="1" applyFill="1" applyBorder="1" applyAlignment="1">
      <alignment horizontal="center" vertical="center" wrapText="1"/>
    </xf>
    <xf numFmtId="0" fontId="61" fillId="15" borderId="27" xfId="0" applyFont="1" applyFill="1" applyBorder="1" applyAlignment="1">
      <alignment horizontal="center" vertical="center" wrapText="1"/>
    </xf>
    <xf numFmtId="0" fontId="61" fillId="15" borderId="28" xfId="0" applyFont="1" applyFill="1" applyBorder="1" applyAlignment="1">
      <alignment horizontal="center" vertical="center" wrapText="1"/>
    </xf>
    <xf numFmtId="0" fontId="61" fillId="15" borderId="2" xfId="0" applyFont="1" applyFill="1" applyBorder="1" applyAlignment="1">
      <alignment horizontal="center" vertical="center" wrapText="1"/>
    </xf>
    <xf numFmtId="0" fontId="61" fillId="15" borderId="29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61" fillId="16" borderId="24" xfId="0" applyFont="1" applyFill="1" applyBorder="1" applyAlignment="1">
      <alignment horizontal="center" vertical="center" wrapText="1"/>
    </xf>
    <xf numFmtId="0" fontId="61" fillId="16" borderId="6" xfId="0" applyFont="1" applyFill="1" applyBorder="1" applyAlignment="1">
      <alignment horizontal="center" vertical="center" wrapText="1"/>
    </xf>
    <xf numFmtId="0" fontId="61" fillId="16" borderId="25" xfId="0" applyFont="1" applyFill="1" applyBorder="1" applyAlignment="1">
      <alignment horizontal="center" vertical="center" wrapText="1"/>
    </xf>
    <xf numFmtId="0" fontId="61" fillId="16" borderId="26" xfId="0" applyFont="1" applyFill="1" applyBorder="1" applyAlignment="1">
      <alignment horizontal="center" vertical="center" wrapText="1"/>
    </xf>
    <xf numFmtId="0" fontId="61" fillId="16" borderId="0" xfId="0" applyFont="1" applyFill="1" applyBorder="1" applyAlignment="1">
      <alignment horizontal="center" vertical="center" wrapText="1"/>
    </xf>
    <xf numFmtId="0" fontId="61" fillId="16" borderId="27" xfId="0" applyFont="1" applyFill="1" applyBorder="1" applyAlignment="1">
      <alignment horizontal="center" vertical="center" wrapText="1"/>
    </xf>
    <xf numFmtId="0" fontId="61" fillId="16" borderId="28" xfId="0" applyFont="1" applyFill="1" applyBorder="1" applyAlignment="1">
      <alignment horizontal="center" vertical="center" wrapText="1"/>
    </xf>
    <xf numFmtId="0" fontId="61" fillId="16" borderId="2" xfId="0" applyFont="1" applyFill="1" applyBorder="1" applyAlignment="1">
      <alignment horizontal="center" vertical="center" wrapText="1"/>
    </xf>
    <xf numFmtId="0" fontId="61" fillId="16" borderId="2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colors>
    <mruColors>
      <color rgb="FFDCE6F1"/>
      <color rgb="FFFF9999"/>
      <color rgb="FFFFFFCC"/>
      <color rgb="FF99FF33"/>
      <color rgb="FF0000FF"/>
      <color rgb="FFFFFF99"/>
      <color rgb="FFFFFF66"/>
      <color rgb="FFCC66FF"/>
      <color rgb="FF00FF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306705</xdr:colOff>
      <xdr:row>60</xdr:row>
      <xdr:rowOff>66676</xdr:rowOff>
    </xdr:from>
    <xdr:to>
      <xdr:col>11</xdr:col>
      <xdr:colOff>536222</xdr:colOff>
      <xdr:row>70</xdr:row>
      <xdr:rowOff>99060</xdr:rowOff>
    </xdr:to>
    <xdr:pic>
      <xdr:nvPicPr>
        <xdr:cNvPr id="3" name="Picture 2" descr="Southwest Hockey - MAIN - Snippet (2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3345" y="11397616"/>
          <a:ext cx="2058317" cy="1861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22859</xdr:colOff>
      <xdr:row>49</xdr:row>
      <xdr:rowOff>99060</xdr:rowOff>
    </xdr:from>
    <xdr:to>
      <xdr:col>36</xdr:col>
      <xdr:colOff>143545</xdr:colOff>
      <xdr:row>56</xdr:row>
      <xdr:rowOff>190500</xdr:rowOff>
    </xdr:to>
    <xdr:pic>
      <xdr:nvPicPr>
        <xdr:cNvPr id="2" name="Picture 1" descr="Southwest Hockey - MAIN - Snippet (2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85019" y="9105900"/>
          <a:ext cx="1583726" cy="1417320"/>
        </a:xfrm>
        <a:prstGeom prst="rect">
          <a:avLst/>
        </a:prstGeom>
      </xdr:spPr>
    </xdr:pic>
    <xdr:clientData/>
  </xdr:twoCellAnchor>
  <xdr:twoCellAnchor editAs="oneCell">
    <xdr:from>
      <xdr:col>30</xdr:col>
      <xdr:colOff>51435</xdr:colOff>
      <xdr:row>0</xdr:row>
      <xdr:rowOff>28575</xdr:rowOff>
    </xdr:from>
    <xdr:to>
      <xdr:col>32</xdr:col>
      <xdr:colOff>148536</xdr:colOff>
      <xdr:row>2</xdr:row>
      <xdr:rowOff>0</xdr:rowOff>
    </xdr:to>
    <xdr:pic>
      <xdr:nvPicPr>
        <xdr:cNvPr id="3" name="Picture 2" descr="please note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13595" y="28575"/>
          <a:ext cx="584781" cy="596265"/>
        </a:xfrm>
        <a:prstGeom prst="rect">
          <a:avLst/>
        </a:prstGeom>
      </xdr:spPr>
    </xdr:pic>
    <xdr:clientData/>
  </xdr:twoCellAnchor>
  <xdr:twoCellAnchor>
    <xdr:from>
      <xdr:col>0</xdr:col>
      <xdr:colOff>281940</xdr:colOff>
      <xdr:row>11</xdr:row>
      <xdr:rowOff>22860</xdr:rowOff>
    </xdr:from>
    <xdr:to>
      <xdr:col>0</xdr:col>
      <xdr:colOff>480060</xdr:colOff>
      <xdr:row>13</xdr:row>
      <xdr:rowOff>251460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CA0BBB91-AC97-4187-9C25-7DD439EF16F0}"/>
            </a:ext>
          </a:extLst>
        </xdr:cNvPr>
        <xdr:cNvCxnSpPr/>
      </xdr:nvCxnSpPr>
      <xdr:spPr>
        <a:xfrm>
          <a:off x="281940" y="2156460"/>
          <a:ext cx="198120" cy="85344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1257300</xdr:colOff>
      <xdr:row>4</xdr:row>
      <xdr:rowOff>7620</xdr:rowOff>
    </xdr:from>
    <xdr:to>
      <xdr:col>1</xdr:col>
      <xdr:colOff>510540</xdr:colOff>
      <xdr:row>4</xdr:row>
      <xdr:rowOff>83820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9FD738EE-9A38-461D-85E5-809029665673}"/>
            </a:ext>
          </a:extLst>
        </xdr:cNvPr>
        <xdr:cNvCxnSpPr/>
      </xdr:nvCxnSpPr>
      <xdr:spPr>
        <a:xfrm flipV="1">
          <a:off x="1257300" y="914400"/>
          <a:ext cx="670560" cy="762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1203960</xdr:colOff>
      <xdr:row>7</xdr:row>
      <xdr:rowOff>0</xdr:rowOff>
    </xdr:from>
    <xdr:to>
      <xdr:col>1</xdr:col>
      <xdr:colOff>220980</xdr:colOff>
      <xdr:row>8</xdr:row>
      <xdr:rowOff>38100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D355FA7B-4306-4B13-8D21-68D0729A1599}"/>
            </a:ext>
          </a:extLst>
        </xdr:cNvPr>
        <xdr:cNvCxnSpPr/>
      </xdr:nvCxnSpPr>
      <xdr:spPr>
        <a:xfrm>
          <a:off x="1203960" y="1341120"/>
          <a:ext cx="434340" cy="3048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1242060</xdr:colOff>
      <xdr:row>7</xdr:row>
      <xdr:rowOff>259080</xdr:rowOff>
    </xdr:from>
    <xdr:to>
      <xdr:col>1</xdr:col>
      <xdr:colOff>106680</xdr:colOff>
      <xdr:row>11</xdr:row>
      <xdr:rowOff>7620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7CE7E30A-4A23-4864-902A-0C1D1C50300A}"/>
            </a:ext>
          </a:extLst>
        </xdr:cNvPr>
        <xdr:cNvCxnSpPr/>
      </xdr:nvCxnSpPr>
      <xdr:spPr>
        <a:xfrm>
          <a:off x="1242060" y="1600200"/>
          <a:ext cx="281940" cy="54102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167640</xdr:colOff>
      <xdr:row>14</xdr:row>
      <xdr:rowOff>30480</xdr:rowOff>
    </xdr:from>
    <xdr:to>
      <xdr:col>2</xdr:col>
      <xdr:colOff>167640</xdr:colOff>
      <xdr:row>14</xdr:row>
      <xdr:rowOff>152400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E813AF3D-6E69-46FD-8D50-5FD5AA124B4B}"/>
            </a:ext>
          </a:extLst>
        </xdr:cNvPr>
        <xdr:cNvCxnSpPr/>
      </xdr:nvCxnSpPr>
      <xdr:spPr>
        <a:xfrm>
          <a:off x="3002280" y="3063240"/>
          <a:ext cx="0" cy="12192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800100</xdr:colOff>
      <xdr:row>13</xdr:row>
      <xdr:rowOff>129540</xdr:rowOff>
    </xdr:from>
    <xdr:to>
      <xdr:col>1</xdr:col>
      <xdr:colOff>1371600</xdr:colOff>
      <xdr:row>13</xdr:row>
      <xdr:rowOff>137160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F4D68A11-7E58-4FC3-9EB5-4FCC4F47C1E2}"/>
            </a:ext>
          </a:extLst>
        </xdr:cNvPr>
        <xdr:cNvCxnSpPr/>
      </xdr:nvCxnSpPr>
      <xdr:spPr>
        <a:xfrm>
          <a:off x="2217420" y="2887980"/>
          <a:ext cx="57150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182880</xdr:colOff>
      <xdr:row>9</xdr:row>
      <xdr:rowOff>167640</xdr:rowOff>
    </xdr:from>
    <xdr:to>
      <xdr:col>26</xdr:col>
      <xdr:colOff>76200</xdr:colOff>
      <xdr:row>10</xdr:row>
      <xdr:rowOff>15240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84AC6A2-94F7-460A-9BFA-F63197ECC076}"/>
            </a:ext>
          </a:extLst>
        </xdr:cNvPr>
        <xdr:cNvCxnSpPr/>
      </xdr:nvCxnSpPr>
      <xdr:spPr>
        <a:xfrm flipH="1">
          <a:off x="8138160" y="1950720"/>
          <a:ext cx="624840" cy="2286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167640</xdr:colOff>
      <xdr:row>35</xdr:row>
      <xdr:rowOff>30480</xdr:rowOff>
    </xdr:from>
    <xdr:to>
      <xdr:col>2</xdr:col>
      <xdr:colOff>167640</xdr:colOff>
      <xdr:row>35</xdr:row>
      <xdr:rowOff>152400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469747B7-84E6-4F14-8822-F9BA47A9AE64}"/>
            </a:ext>
          </a:extLst>
        </xdr:cNvPr>
        <xdr:cNvCxnSpPr/>
      </xdr:nvCxnSpPr>
      <xdr:spPr>
        <a:xfrm>
          <a:off x="3002280" y="3063240"/>
          <a:ext cx="0" cy="12192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85726</xdr:colOff>
      <xdr:row>0</xdr:row>
      <xdr:rowOff>0</xdr:rowOff>
    </xdr:from>
    <xdr:to>
      <xdr:col>33</xdr:col>
      <xdr:colOff>118690</xdr:colOff>
      <xdr:row>1</xdr:row>
      <xdr:rowOff>175260</xdr:rowOff>
    </xdr:to>
    <xdr:pic>
      <xdr:nvPicPr>
        <xdr:cNvPr id="3" name="Picture 2" descr="please note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91726" y="0"/>
          <a:ext cx="520644" cy="525780"/>
        </a:xfrm>
        <a:prstGeom prst="rect">
          <a:avLst/>
        </a:prstGeom>
      </xdr:spPr>
    </xdr:pic>
    <xdr:clientData/>
  </xdr:twoCellAnchor>
  <xdr:twoCellAnchor>
    <xdr:from>
      <xdr:col>2</xdr:col>
      <xdr:colOff>167640</xdr:colOff>
      <xdr:row>14</xdr:row>
      <xdr:rowOff>30480</xdr:rowOff>
    </xdr:from>
    <xdr:to>
      <xdr:col>2</xdr:col>
      <xdr:colOff>167640</xdr:colOff>
      <xdr:row>14</xdr:row>
      <xdr:rowOff>152400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1DBCE767-35A8-4B46-9D92-5BB2CB2792A3}"/>
            </a:ext>
          </a:extLst>
        </xdr:cNvPr>
        <xdr:cNvCxnSpPr/>
      </xdr:nvCxnSpPr>
      <xdr:spPr>
        <a:xfrm>
          <a:off x="3002280" y="3063240"/>
          <a:ext cx="0" cy="12192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800100</xdr:colOff>
      <xdr:row>13</xdr:row>
      <xdr:rowOff>129540</xdr:rowOff>
    </xdr:from>
    <xdr:to>
      <xdr:col>1</xdr:col>
      <xdr:colOff>1371600</xdr:colOff>
      <xdr:row>13</xdr:row>
      <xdr:rowOff>137160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9B27B120-2ADC-4EC5-848A-AB925F447CB3}"/>
            </a:ext>
          </a:extLst>
        </xdr:cNvPr>
        <xdr:cNvCxnSpPr/>
      </xdr:nvCxnSpPr>
      <xdr:spPr>
        <a:xfrm>
          <a:off x="2217420" y="2887980"/>
          <a:ext cx="57150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167640</xdr:colOff>
      <xdr:row>35</xdr:row>
      <xdr:rowOff>30480</xdr:rowOff>
    </xdr:from>
    <xdr:to>
      <xdr:col>2</xdr:col>
      <xdr:colOff>167640</xdr:colOff>
      <xdr:row>35</xdr:row>
      <xdr:rowOff>152400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4B4547D1-B2DE-4E59-BCF4-88B40F51E6B4}"/>
            </a:ext>
          </a:extLst>
        </xdr:cNvPr>
        <xdr:cNvCxnSpPr/>
      </xdr:nvCxnSpPr>
      <xdr:spPr>
        <a:xfrm>
          <a:off x="3002280" y="6743700"/>
          <a:ext cx="0" cy="12192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30</xdr:col>
      <xdr:colOff>30480</xdr:colOff>
      <xdr:row>49</xdr:row>
      <xdr:rowOff>182880</xdr:rowOff>
    </xdr:from>
    <xdr:to>
      <xdr:col>36</xdr:col>
      <xdr:colOff>151166</xdr:colOff>
      <xdr:row>56</xdr:row>
      <xdr:rowOff>190500</xdr:rowOff>
    </xdr:to>
    <xdr:pic>
      <xdr:nvPicPr>
        <xdr:cNvPr id="10" name="Picture 9" descr="Southwest Hockey - MAIN - Snippet (2).JPG">
          <a:extLst>
            <a:ext uri="{FF2B5EF4-FFF2-40B4-BE49-F238E27FC236}">
              <a16:creationId xmlns:a16="http://schemas.microsoft.com/office/drawing/2014/main" id="{D1E0A517-658A-4B5B-A5B8-A7095CE5F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692640" y="9425940"/>
          <a:ext cx="1583726" cy="1417320"/>
        </a:xfrm>
        <a:prstGeom prst="rect">
          <a:avLst/>
        </a:prstGeom>
      </xdr:spPr>
    </xdr:pic>
    <xdr:clientData/>
  </xdr:twoCellAnchor>
  <xdr:twoCellAnchor>
    <xdr:from>
      <xdr:col>0</xdr:col>
      <xdr:colOff>1303020</xdr:colOff>
      <xdr:row>4</xdr:row>
      <xdr:rowOff>0</xdr:rowOff>
    </xdr:from>
    <xdr:to>
      <xdr:col>1</xdr:col>
      <xdr:colOff>571500</xdr:colOff>
      <xdr:row>4</xdr:row>
      <xdr:rowOff>144780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3C8D34E0-1C1C-4721-8B1F-7B93616E2DB2}"/>
            </a:ext>
          </a:extLst>
        </xdr:cNvPr>
        <xdr:cNvCxnSpPr/>
      </xdr:nvCxnSpPr>
      <xdr:spPr>
        <a:xfrm flipV="1">
          <a:off x="1303020" y="845820"/>
          <a:ext cx="685800" cy="14478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1173480</xdr:colOff>
      <xdr:row>7</xdr:row>
      <xdr:rowOff>30480</xdr:rowOff>
    </xdr:from>
    <xdr:to>
      <xdr:col>1</xdr:col>
      <xdr:colOff>274320</xdr:colOff>
      <xdr:row>7</xdr:row>
      <xdr:rowOff>144780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7097EC0A-31CE-4A46-84B3-445BFCEFE649}"/>
            </a:ext>
          </a:extLst>
        </xdr:cNvPr>
        <xdr:cNvCxnSpPr/>
      </xdr:nvCxnSpPr>
      <xdr:spPr>
        <a:xfrm>
          <a:off x="1173480" y="1287780"/>
          <a:ext cx="518160" cy="1143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822960</xdr:colOff>
      <xdr:row>7</xdr:row>
      <xdr:rowOff>167640</xdr:rowOff>
    </xdr:from>
    <xdr:to>
      <xdr:col>1</xdr:col>
      <xdr:colOff>129540</xdr:colOff>
      <xdr:row>10</xdr:row>
      <xdr:rowOff>60960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81585094-96BB-472E-A131-578FABC275FD}"/>
            </a:ext>
          </a:extLst>
        </xdr:cNvPr>
        <xdr:cNvCxnSpPr/>
      </xdr:nvCxnSpPr>
      <xdr:spPr>
        <a:xfrm>
          <a:off x="822960" y="1424940"/>
          <a:ext cx="723900" cy="51054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289560</xdr:colOff>
      <xdr:row>7</xdr:row>
      <xdr:rowOff>114300</xdr:rowOff>
    </xdr:from>
    <xdr:to>
      <xdr:col>0</xdr:col>
      <xdr:colOff>335280</xdr:colOff>
      <xdr:row>13</xdr:row>
      <xdr:rowOff>182880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710265FB-7123-4AD9-BECA-939105A07E85}"/>
            </a:ext>
          </a:extLst>
        </xdr:cNvPr>
        <xdr:cNvCxnSpPr/>
      </xdr:nvCxnSpPr>
      <xdr:spPr>
        <a:xfrm>
          <a:off x="289560" y="1371600"/>
          <a:ext cx="45720" cy="14859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53340</xdr:colOff>
      <xdr:row>9</xdr:row>
      <xdr:rowOff>99060</xdr:rowOff>
    </xdr:from>
    <xdr:to>
      <xdr:col>26</xdr:col>
      <xdr:colOff>205740</xdr:colOff>
      <xdr:row>10</xdr:row>
      <xdr:rowOff>38100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A28C0E04-0384-4183-A051-FFA160E9F5D2}"/>
            </a:ext>
          </a:extLst>
        </xdr:cNvPr>
        <xdr:cNvCxnSpPr/>
      </xdr:nvCxnSpPr>
      <xdr:spPr>
        <a:xfrm flipH="1" flipV="1">
          <a:off x="8252460" y="1775460"/>
          <a:ext cx="640080" cy="1143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26670</xdr:colOff>
      <xdr:row>0</xdr:row>
      <xdr:rowOff>43815</xdr:rowOff>
    </xdr:from>
    <xdr:to>
      <xdr:col>33</xdr:col>
      <xdr:colOff>129486</xdr:colOff>
      <xdr:row>2</xdr:row>
      <xdr:rowOff>125730</xdr:rowOff>
    </xdr:to>
    <xdr:pic>
      <xdr:nvPicPr>
        <xdr:cNvPr id="4" name="Picture 3" descr="please note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932670" y="43815"/>
          <a:ext cx="590496" cy="592455"/>
        </a:xfrm>
        <a:prstGeom prst="rect">
          <a:avLst/>
        </a:prstGeom>
      </xdr:spPr>
    </xdr:pic>
    <xdr:clientData/>
  </xdr:twoCellAnchor>
  <xdr:twoCellAnchor>
    <xdr:from>
      <xdr:col>2</xdr:col>
      <xdr:colOff>167640</xdr:colOff>
      <xdr:row>14</xdr:row>
      <xdr:rowOff>30480</xdr:rowOff>
    </xdr:from>
    <xdr:to>
      <xdr:col>2</xdr:col>
      <xdr:colOff>167640</xdr:colOff>
      <xdr:row>14</xdr:row>
      <xdr:rowOff>152400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E496A217-7F13-43D0-911C-77F8A173EC18}"/>
            </a:ext>
          </a:extLst>
        </xdr:cNvPr>
        <xdr:cNvCxnSpPr/>
      </xdr:nvCxnSpPr>
      <xdr:spPr>
        <a:xfrm>
          <a:off x="3002280" y="3063240"/>
          <a:ext cx="0" cy="12192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800100</xdr:colOff>
      <xdr:row>13</xdr:row>
      <xdr:rowOff>129540</xdr:rowOff>
    </xdr:from>
    <xdr:to>
      <xdr:col>1</xdr:col>
      <xdr:colOff>1371600</xdr:colOff>
      <xdr:row>13</xdr:row>
      <xdr:rowOff>137160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90EC3764-2A4F-4DB2-9B28-586FE90212F7}"/>
            </a:ext>
          </a:extLst>
        </xdr:cNvPr>
        <xdr:cNvCxnSpPr/>
      </xdr:nvCxnSpPr>
      <xdr:spPr>
        <a:xfrm>
          <a:off x="2217420" y="2887980"/>
          <a:ext cx="57150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167640</xdr:colOff>
      <xdr:row>35</xdr:row>
      <xdr:rowOff>30480</xdr:rowOff>
    </xdr:from>
    <xdr:to>
      <xdr:col>2</xdr:col>
      <xdr:colOff>167640</xdr:colOff>
      <xdr:row>35</xdr:row>
      <xdr:rowOff>152400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D1D06FFF-5434-4A1A-9CC1-C0AAEFB43995}"/>
            </a:ext>
          </a:extLst>
        </xdr:cNvPr>
        <xdr:cNvCxnSpPr/>
      </xdr:nvCxnSpPr>
      <xdr:spPr>
        <a:xfrm>
          <a:off x="3002280" y="6743700"/>
          <a:ext cx="0" cy="12192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30</xdr:col>
      <xdr:colOff>53340</xdr:colOff>
      <xdr:row>49</xdr:row>
      <xdr:rowOff>121920</xdr:rowOff>
    </xdr:from>
    <xdr:to>
      <xdr:col>36</xdr:col>
      <xdr:colOff>174026</xdr:colOff>
      <xdr:row>56</xdr:row>
      <xdr:rowOff>129540</xdr:rowOff>
    </xdr:to>
    <xdr:pic>
      <xdr:nvPicPr>
        <xdr:cNvPr id="10" name="Picture 9" descr="Southwest Hockey - MAIN - Snippet (2).JPG">
          <a:extLst>
            <a:ext uri="{FF2B5EF4-FFF2-40B4-BE49-F238E27FC236}">
              <a16:creationId xmlns:a16="http://schemas.microsoft.com/office/drawing/2014/main" id="{C0030B84-9C41-43B9-886A-31273F888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15500" y="9311640"/>
          <a:ext cx="1583726" cy="1417320"/>
        </a:xfrm>
        <a:prstGeom prst="rect">
          <a:avLst/>
        </a:prstGeom>
      </xdr:spPr>
    </xdr:pic>
    <xdr:clientData/>
  </xdr:twoCellAnchor>
  <xdr:twoCellAnchor>
    <xdr:from>
      <xdr:col>0</xdr:col>
      <xdr:colOff>1295400</xdr:colOff>
      <xdr:row>4</xdr:row>
      <xdr:rowOff>22860</xdr:rowOff>
    </xdr:from>
    <xdr:to>
      <xdr:col>1</xdr:col>
      <xdr:colOff>525780</xdr:colOff>
      <xdr:row>5</xdr:row>
      <xdr:rowOff>30480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892DD0A8-D3BA-41E2-9C54-4905C2764974}"/>
            </a:ext>
          </a:extLst>
        </xdr:cNvPr>
        <xdr:cNvCxnSpPr/>
      </xdr:nvCxnSpPr>
      <xdr:spPr>
        <a:xfrm flipV="1">
          <a:off x="1295400" y="815340"/>
          <a:ext cx="647700" cy="19812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822960</xdr:colOff>
      <xdr:row>7</xdr:row>
      <xdr:rowOff>160020</xdr:rowOff>
    </xdr:from>
    <xdr:to>
      <xdr:col>1</xdr:col>
      <xdr:colOff>76200</xdr:colOff>
      <xdr:row>9</xdr:row>
      <xdr:rowOff>38100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6375F0D6-CB1B-4554-A51F-1D8D539133C0}"/>
            </a:ext>
          </a:extLst>
        </xdr:cNvPr>
        <xdr:cNvCxnSpPr/>
      </xdr:nvCxnSpPr>
      <xdr:spPr>
        <a:xfrm>
          <a:off x="822960" y="1363980"/>
          <a:ext cx="670560" cy="32004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563880</xdr:colOff>
      <xdr:row>7</xdr:row>
      <xdr:rowOff>213360</xdr:rowOff>
    </xdr:from>
    <xdr:to>
      <xdr:col>0</xdr:col>
      <xdr:colOff>1394460</xdr:colOff>
      <xdr:row>11</xdr:row>
      <xdr:rowOff>38100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67DA846D-DAED-4D3F-AA34-C0BC3834E647}"/>
            </a:ext>
          </a:extLst>
        </xdr:cNvPr>
        <xdr:cNvCxnSpPr/>
      </xdr:nvCxnSpPr>
      <xdr:spPr>
        <a:xfrm>
          <a:off x="563880" y="1417320"/>
          <a:ext cx="830580" cy="61722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243840</xdr:colOff>
      <xdr:row>7</xdr:row>
      <xdr:rowOff>152400</xdr:rowOff>
    </xdr:from>
    <xdr:to>
      <xdr:col>0</xdr:col>
      <xdr:colOff>472440</xdr:colOff>
      <xdr:row>13</xdr:row>
      <xdr:rowOff>213360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D0E8067A-B483-42CC-A9EE-3FA47ED94ABA}"/>
            </a:ext>
          </a:extLst>
        </xdr:cNvPr>
        <xdr:cNvCxnSpPr/>
      </xdr:nvCxnSpPr>
      <xdr:spPr>
        <a:xfrm>
          <a:off x="243840" y="1356360"/>
          <a:ext cx="228600" cy="147828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60960</xdr:colOff>
      <xdr:row>9</xdr:row>
      <xdr:rowOff>106680</xdr:rowOff>
    </xdr:from>
    <xdr:to>
      <xdr:col>26</xdr:col>
      <xdr:colOff>228600</xdr:colOff>
      <xdr:row>10</xdr:row>
      <xdr:rowOff>68580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81C40F10-A784-4DCF-9EC1-2111FECBC9E9}"/>
            </a:ext>
          </a:extLst>
        </xdr:cNvPr>
        <xdr:cNvCxnSpPr/>
      </xdr:nvCxnSpPr>
      <xdr:spPr>
        <a:xfrm flipH="1" flipV="1">
          <a:off x="8260080" y="1729740"/>
          <a:ext cx="655320" cy="13716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1173480</xdr:colOff>
      <xdr:row>7</xdr:row>
      <xdr:rowOff>30480</xdr:rowOff>
    </xdr:from>
    <xdr:to>
      <xdr:col>1</xdr:col>
      <xdr:colOff>274320</xdr:colOff>
      <xdr:row>7</xdr:row>
      <xdr:rowOff>144780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201AE1AE-50D7-4D1B-8669-8AD4C00C641D}"/>
            </a:ext>
          </a:extLst>
        </xdr:cNvPr>
        <xdr:cNvCxnSpPr/>
      </xdr:nvCxnSpPr>
      <xdr:spPr>
        <a:xfrm>
          <a:off x="1173480" y="1287780"/>
          <a:ext cx="518160" cy="1143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106680</xdr:colOff>
      <xdr:row>0</xdr:row>
      <xdr:rowOff>95250</xdr:rowOff>
    </xdr:from>
    <xdr:to>
      <xdr:col>33</xdr:col>
      <xdr:colOff>209496</xdr:colOff>
      <xdr:row>3</xdr:row>
      <xdr:rowOff>30480</xdr:rowOff>
    </xdr:to>
    <xdr:pic>
      <xdr:nvPicPr>
        <xdr:cNvPr id="3" name="Picture 2" descr="please note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012680" y="95250"/>
          <a:ext cx="590496" cy="590550"/>
        </a:xfrm>
        <a:prstGeom prst="rect">
          <a:avLst/>
        </a:prstGeom>
      </xdr:spPr>
    </xdr:pic>
    <xdr:clientData/>
  </xdr:twoCellAnchor>
  <xdr:twoCellAnchor>
    <xdr:from>
      <xdr:col>2</xdr:col>
      <xdr:colOff>167640</xdr:colOff>
      <xdr:row>14</xdr:row>
      <xdr:rowOff>30480</xdr:rowOff>
    </xdr:from>
    <xdr:to>
      <xdr:col>2</xdr:col>
      <xdr:colOff>167640</xdr:colOff>
      <xdr:row>14</xdr:row>
      <xdr:rowOff>152400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19F4AC9-C746-4472-A758-087DBB16F852}"/>
            </a:ext>
          </a:extLst>
        </xdr:cNvPr>
        <xdr:cNvCxnSpPr/>
      </xdr:nvCxnSpPr>
      <xdr:spPr>
        <a:xfrm>
          <a:off x="3002280" y="3063240"/>
          <a:ext cx="0" cy="12192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800100</xdr:colOff>
      <xdr:row>13</xdr:row>
      <xdr:rowOff>129540</xdr:rowOff>
    </xdr:from>
    <xdr:to>
      <xdr:col>1</xdr:col>
      <xdr:colOff>1371600</xdr:colOff>
      <xdr:row>13</xdr:row>
      <xdr:rowOff>137160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BD4192E3-E4AA-47B9-8B96-34C7272F7F44}"/>
            </a:ext>
          </a:extLst>
        </xdr:cNvPr>
        <xdr:cNvCxnSpPr/>
      </xdr:nvCxnSpPr>
      <xdr:spPr>
        <a:xfrm>
          <a:off x="2217420" y="2887980"/>
          <a:ext cx="57150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167640</xdr:colOff>
      <xdr:row>35</xdr:row>
      <xdr:rowOff>30480</xdr:rowOff>
    </xdr:from>
    <xdr:to>
      <xdr:col>2</xdr:col>
      <xdr:colOff>167640</xdr:colOff>
      <xdr:row>35</xdr:row>
      <xdr:rowOff>152400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9D7409F-DAE7-4333-B6D0-D13F79D9CDB6}"/>
            </a:ext>
          </a:extLst>
        </xdr:cNvPr>
        <xdr:cNvCxnSpPr/>
      </xdr:nvCxnSpPr>
      <xdr:spPr>
        <a:xfrm>
          <a:off x="3002280" y="6743700"/>
          <a:ext cx="0" cy="12192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30</xdr:col>
      <xdr:colOff>38100</xdr:colOff>
      <xdr:row>49</xdr:row>
      <xdr:rowOff>167640</xdr:rowOff>
    </xdr:from>
    <xdr:to>
      <xdr:col>36</xdr:col>
      <xdr:colOff>158786</xdr:colOff>
      <xdr:row>56</xdr:row>
      <xdr:rowOff>175260</xdr:rowOff>
    </xdr:to>
    <xdr:pic>
      <xdr:nvPicPr>
        <xdr:cNvPr id="10" name="Picture 9" descr="Southwest Hockey - MAIN - Snippet (2).JPG">
          <a:extLst>
            <a:ext uri="{FF2B5EF4-FFF2-40B4-BE49-F238E27FC236}">
              <a16:creationId xmlns:a16="http://schemas.microsoft.com/office/drawing/2014/main" id="{D5602764-4366-43B3-AE05-9E7ADD0DA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00260" y="9326880"/>
          <a:ext cx="1583726" cy="1417320"/>
        </a:xfrm>
        <a:prstGeom prst="rect">
          <a:avLst/>
        </a:prstGeom>
      </xdr:spPr>
    </xdr:pic>
    <xdr:clientData/>
  </xdr:twoCellAnchor>
  <xdr:twoCellAnchor>
    <xdr:from>
      <xdr:col>0</xdr:col>
      <xdr:colOff>1325880</xdr:colOff>
      <xdr:row>4</xdr:row>
      <xdr:rowOff>0</xdr:rowOff>
    </xdr:from>
    <xdr:to>
      <xdr:col>1</xdr:col>
      <xdr:colOff>685800</xdr:colOff>
      <xdr:row>4</xdr:row>
      <xdr:rowOff>129540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55D4089-24AE-4CF8-A05B-D8424281FE89}"/>
            </a:ext>
          </a:extLst>
        </xdr:cNvPr>
        <xdr:cNvCxnSpPr/>
      </xdr:nvCxnSpPr>
      <xdr:spPr>
        <a:xfrm flipV="1">
          <a:off x="1325880" y="762000"/>
          <a:ext cx="777240" cy="12954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1234440</xdr:colOff>
      <xdr:row>7</xdr:row>
      <xdr:rowOff>0</xdr:rowOff>
    </xdr:from>
    <xdr:to>
      <xdr:col>1</xdr:col>
      <xdr:colOff>274320</xdr:colOff>
      <xdr:row>7</xdr:row>
      <xdr:rowOff>175260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64C9FC64-4C57-4378-AE07-D4E3A6118157}"/>
            </a:ext>
          </a:extLst>
        </xdr:cNvPr>
        <xdr:cNvCxnSpPr/>
      </xdr:nvCxnSpPr>
      <xdr:spPr>
        <a:xfrm>
          <a:off x="1234440" y="1173480"/>
          <a:ext cx="457200" cy="17526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678180</xdr:colOff>
      <xdr:row>8</xdr:row>
      <xdr:rowOff>114300</xdr:rowOff>
    </xdr:from>
    <xdr:to>
      <xdr:col>1</xdr:col>
      <xdr:colOff>7620</xdr:colOff>
      <xdr:row>11</xdr:row>
      <xdr:rowOff>7620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B1B703EB-B610-491D-B684-4F75E638FB5B}"/>
            </a:ext>
          </a:extLst>
        </xdr:cNvPr>
        <xdr:cNvCxnSpPr/>
      </xdr:nvCxnSpPr>
      <xdr:spPr>
        <a:xfrm>
          <a:off x="678180" y="1554480"/>
          <a:ext cx="746760" cy="4191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243840</xdr:colOff>
      <xdr:row>8</xdr:row>
      <xdr:rowOff>22860</xdr:rowOff>
    </xdr:from>
    <xdr:to>
      <xdr:col>0</xdr:col>
      <xdr:colOff>381000</xdr:colOff>
      <xdr:row>13</xdr:row>
      <xdr:rowOff>259080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7209FFE6-DC67-44D4-8680-CE2A85EFF1DF}"/>
            </a:ext>
          </a:extLst>
        </xdr:cNvPr>
        <xdr:cNvCxnSpPr/>
      </xdr:nvCxnSpPr>
      <xdr:spPr>
        <a:xfrm>
          <a:off x="243840" y="1463040"/>
          <a:ext cx="137160" cy="138684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9</xdr:row>
      <xdr:rowOff>144780</xdr:rowOff>
    </xdr:from>
    <xdr:to>
      <xdr:col>26</xdr:col>
      <xdr:colOff>144780</xdr:colOff>
      <xdr:row>10</xdr:row>
      <xdr:rowOff>45720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17206DBC-40EE-46C9-8264-B3E279921679}"/>
            </a:ext>
          </a:extLst>
        </xdr:cNvPr>
        <xdr:cNvCxnSpPr/>
      </xdr:nvCxnSpPr>
      <xdr:spPr>
        <a:xfrm flipH="1" flipV="1">
          <a:off x="8199120" y="1737360"/>
          <a:ext cx="632460" cy="762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1051560</xdr:colOff>
      <xdr:row>7</xdr:row>
      <xdr:rowOff>220980</xdr:rowOff>
    </xdr:from>
    <xdr:to>
      <xdr:col>1</xdr:col>
      <xdr:colOff>228600</xdr:colOff>
      <xdr:row>9</xdr:row>
      <xdr:rowOff>83820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897305F-117A-490B-8A8A-8F63F3861CF5}"/>
            </a:ext>
          </a:extLst>
        </xdr:cNvPr>
        <xdr:cNvCxnSpPr/>
      </xdr:nvCxnSpPr>
      <xdr:spPr>
        <a:xfrm>
          <a:off x="1051560" y="1394460"/>
          <a:ext cx="594360" cy="3048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118110</xdr:colOff>
      <xdr:row>0</xdr:row>
      <xdr:rowOff>78105</xdr:rowOff>
    </xdr:from>
    <xdr:to>
      <xdr:col>33</xdr:col>
      <xdr:colOff>207591</xdr:colOff>
      <xdr:row>3</xdr:row>
      <xdr:rowOff>13335</xdr:rowOff>
    </xdr:to>
    <xdr:pic>
      <xdr:nvPicPr>
        <xdr:cNvPr id="4" name="Picture 3" descr="please note.gif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024110" y="78105"/>
          <a:ext cx="584781" cy="590550"/>
        </a:xfrm>
        <a:prstGeom prst="rect">
          <a:avLst/>
        </a:prstGeom>
      </xdr:spPr>
    </xdr:pic>
    <xdr:clientData/>
  </xdr:twoCellAnchor>
  <xdr:twoCellAnchor>
    <xdr:from>
      <xdr:col>2</xdr:col>
      <xdr:colOff>167640</xdr:colOff>
      <xdr:row>14</xdr:row>
      <xdr:rowOff>30480</xdr:rowOff>
    </xdr:from>
    <xdr:to>
      <xdr:col>2</xdr:col>
      <xdr:colOff>167640</xdr:colOff>
      <xdr:row>14</xdr:row>
      <xdr:rowOff>152400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F2BFEF1D-EDA4-4461-BBC8-3A17066D0AD6}"/>
            </a:ext>
          </a:extLst>
        </xdr:cNvPr>
        <xdr:cNvCxnSpPr/>
      </xdr:nvCxnSpPr>
      <xdr:spPr>
        <a:xfrm>
          <a:off x="3002280" y="3063240"/>
          <a:ext cx="0" cy="12192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800100</xdr:colOff>
      <xdr:row>13</xdr:row>
      <xdr:rowOff>129540</xdr:rowOff>
    </xdr:from>
    <xdr:to>
      <xdr:col>1</xdr:col>
      <xdr:colOff>1371600</xdr:colOff>
      <xdr:row>13</xdr:row>
      <xdr:rowOff>137160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EB5ACD2-A43B-4C6B-855B-4ABBC28BF63F}"/>
            </a:ext>
          </a:extLst>
        </xdr:cNvPr>
        <xdr:cNvCxnSpPr/>
      </xdr:nvCxnSpPr>
      <xdr:spPr>
        <a:xfrm>
          <a:off x="2217420" y="2887980"/>
          <a:ext cx="57150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167640</xdr:colOff>
      <xdr:row>35</xdr:row>
      <xdr:rowOff>30480</xdr:rowOff>
    </xdr:from>
    <xdr:to>
      <xdr:col>2</xdr:col>
      <xdr:colOff>167640</xdr:colOff>
      <xdr:row>35</xdr:row>
      <xdr:rowOff>152400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418BC327-76D5-4B26-B099-D4F269887A01}"/>
            </a:ext>
          </a:extLst>
        </xdr:cNvPr>
        <xdr:cNvCxnSpPr/>
      </xdr:nvCxnSpPr>
      <xdr:spPr>
        <a:xfrm>
          <a:off x="3002280" y="6743700"/>
          <a:ext cx="0" cy="12192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30</xdr:col>
      <xdr:colOff>60960</xdr:colOff>
      <xdr:row>50</xdr:row>
      <xdr:rowOff>160020</xdr:rowOff>
    </xdr:from>
    <xdr:to>
      <xdr:col>36</xdr:col>
      <xdr:colOff>174026</xdr:colOff>
      <xdr:row>57</xdr:row>
      <xdr:rowOff>167640</xdr:rowOff>
    </xdr:to>
    <xdr:pic>
      <xdr:nvPicPr>
        <xdr:cNvPr id="10" name="Picture 9" descr="Southwest Hockey - MAIN - Snippet (2).JPG">
          <a:extLst>
            <a:ext uri="{FF2B5EF4-FFF2-40B4-BE49-F238E27FC236}">
              <a16:creationId xmlns:a16="http://schemas.microsoft.com/office/drawing/2014/main" id="{972E9E24-2E82-40B7-BC45-3D9D00D6E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23120" y="9517380"/>
          <a:ext cx="1583726" cy="1417320"/>
        </a:xfrm>
        <a:prstGeom prst="rect">
          <a:avLst/>
        </a:prstGeom>
      </xdr:spPr>
    </xdr:pic>
    <xdr:clientData/>
  </xdr:twoCellAnchor>
  <xdr:twoCellAnchor>
    <xdr:from>
      <xdr:col>0</xdr:col>
      <xdr:colOff>1043940</xdr:colOff>
      <xdr:row>7</xdr:row>
      <xdr:rowOff>137160</xdr:rowOff>
    </xdr:from>
    <xdr:to>
      <xdr:col>1</xdr:col>
      <xdr:colOff>137160</xdr:colOff>
      <xdr:row>9</xdr:row>
      <xdr:rowOff>91440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E05F6A96-DA7D-4242-88CB-C3E543FA045C}"/>
            </a:ext>
          </a:extLst>
        </xdr:cNvPr>
        <xdr:cNvCxnSpPr/>
      </xdr:nvCxnSpPr>
      <xdr:spPr>
        <a:xfrm>
          <a:off x="1043940" y="1310640"/>
          <a:ext cx="510540" cy="39624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7</xdr:row>
      <xdr:rowOff>167640</xdr:rowOff>
    </xdr:from>
    <xdr:to>
      <xdr:col>1</xdr:col>
      <xdr:colOff>38100</xdr:colOff>
      <xdr:row>11</xdr:row>
      <xdr:rowOff>45720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5473794A-F6B9-4023-9C93-0A6CFB4D9679}"/>
            </a:ext>
          </a:extLst>
        </xdr:cNvPr>
        <xdr:cNvCxnSpPr/>
      </xdr:nvCxnSpPr>
      <xdr:spPr>
        <a:xfrm>
          <a:off x="571500" y="1341120"/>
          <a:ext cx="883920" cy="67056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167640</xdr:colOff>
      <xdr:row>7</xdr:row>
      <xdr:rowOff>106680</xdr:rowOff>
    </xdr:from>
    <xdr:to>
      <xdr:col>0</xdr:col>
      <xdr:colOff>312420</xdr:colOff>
      <xdr:row>13</xdr:row>
      <xdr:rowOff>160020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175A10DD-462E-4864-95E9-E7173CFA8C6A}"/>
            </a:ext>
          </a:extLst>
        </xdr:cNvPr>
        <xdr:cNvCxnSpPr/>
      </xdr:nvCxnSpPr>
      <xdr:spPr>
        <a:xfrm>
          <a:off x="167640" y="1280160"/>
          <a:ext cx="144780" cy="147066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68580</xdr:colOff>
      <xdr:row>9</xdr:row>
      <xdr:rowOff>76200</xdr:rowOff>
    </xdr:from>
    <xdr:to>
      <xdr:col>26</xdr:col>
      <xdr:colOff>236220</xdr:colOff>
      <xdr:row>10</xdr:row>
      <xdr:rowOff>68580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1ABA551D-7EDF-4690-BC48-7FA5C8DEB208}"/>
            </a:ext>
          </a:extLst>
        </xdr:cNvPr>
        <xdr:cNvCxnSpPr/>
      </xdr:nvCxnSpPr>
      <xdr:spPr>
        <a:xfrm flipH="1" flipV="1">
          <a:off x="8267700" y="1668780"/>
          <a:ext cx="655320" cy="16764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1333500</xdr:colOff>
      <xdr:row>4</xdr:row>
      <xdr:rowOff>0</xdr:rowOff>
    </xdr:from>
    <xdr:to>
      <xdr:col>1</xdr:col>
      <xdr:colOff>571500</xdr:colOff>
      <xdr:row>5</xdr:row>
      <xdr:rowOff>30480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79727728-C4EC-4334-B0CD-144A14B6F45B}"/>
            </a:ext>
          </a:extLst>
        </xdr:cNvPr>
        <xdr:cNvCxnSpPr/>
      </xdr:nvCxnSpPr>
      <xdr:spPr>
        <a:xfrm flipV="1">
          <a:off x="1333500" y="762000"/>
          <a:ext cx="655320" cy="22098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1173480</xdr:colOff>
      <xdr:row>7</xdr:row>
      <xdr:rowOff>30480</xdr:rowOff>
    </xdr:from>
    <xdr:to>
      <xdr:col>1</xdr:col>
      <xdr:colOff>274320</xdr:colOff>
      <xdr:row>7</xdr:row>
      <xdr:rowOff>144780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563EA94E-F069-4810-83F9-99B7AADE04E6}"/>
            </a:ext>
          </a:extLst>
        </xdr:cNvPr>
        <xdr:cNvCxnSpPr/>
      </xdr:nvCxnSpPr>
      <xdr:spPr>
        <a:xfrm>
          <a:off x="1173480" y="1287780"/>
          <a:ext cx="518160" cy="1143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196215</xdr:colOff>
      <xdr:row>0</xdr:row>
      <xdr:rowOff>129540</xdr:rowOff>
    </xdr:from>
    <xdr:to>
      <xdr:col>34</xdr:col>
      <xdr:colOff>55191</xdr:colOff>
      <xdr:row>3</xdr:row>
      <xdr:rowOff>64770</xdr:rowOff>
    </xdr:to>
    <xdr:pic>
      <xdr:nvPicPr>
        <xdr:cNvPr id="3" name="Picture 2" descr="please note.gi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102215" y="129540"/>
          <a:ext cx="590496" cy="590550"/>
        </a:xfrm>
        <a:prstGeom prst="rect">
          <a:avLst/>
        </a:prstGeom>
      </xdr:spPr>
    </xdr:pic>
    <xdr:clientData/>
  </xdr:twoCellAnchor>
  <xdr:twoCellAnchor>
    <xdr:from>
      <xdr:col>2</xdr:col>
      <xdr:colOff>167640</xdr:colOff>
      <xdr:row>14</xdr:row>
      <xdr:rowOff>30480</xdr:rowOff>
    </xdr:from>
    <xdr:to>
      <xdr:col>2</xdr:col>
      <xdr:colOff>167640</xdr:colOff>
      <xdr:row>14</xdr:row>
      <xdr:rowOff>152400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34A5B2C-F20F-4547-A695-B99341B282AD}"/>
            </a:ext>
          </a:extLst>
        </xdr:cNvPr>
        <xdr:cNvCxnSpPr/>
      </xdr:nvCxnSpPr>
      <xdr:spPr>
        <a:xfrm>
          <a:off x="3002280" y="3063240"/>
          <a:ext cx="0" cy="12192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800100</xdr:colOff>
      <xdr:row>13</xdr:row>
      <xdr:rowOff>129540</xdr:rowOff>
    </xdr:from>
    <xdr:to>
      <xdr:col>1</xdr:col>
      <xdr:colOff>1371600</xdr:colOff>
      <xdr:row>13</xdr:row>
      <xdr:rowOff>137160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D5005C2-F33D-4963-BE10-82086AED4C46}"/>
            </a:ext>
          </a:extLst>
        </xdr:cNvPr>
        <xdr:cNvCxnSpPr/>
      </xdr:nvCxnSpPr>
      <xdr:spPr>
        <a:xfrm>
          <a:off x="2217420" y="2887980"/>
          <a:ext cx="57150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167640</xdr:colOff>
      <xdr:row>35</xdr:row>
      <xdr:rowOff>30480</xdr:rowOff>
    </xdr:from>
    <xdr:to>
      <xdr:col>2</xdr:col>
      <xdr:colOff>167640</xdr:colOff>
      <xdr:row>35</xdr:row>
      <xdr:rowOff>152400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542DB4DC-2558-4488-BFBC-614FB1A20B4D}"/>
            </a:ext>
          </a:extLst>
        </xdr:cNvPr>
        <xdr:cNvCxnSpPr/>
      </xdr:nvCxnSpPr>
      <xdr:spPr>
        <a:xfrm>
          <a:off x="3002280" y="6743700"/>
          <a:ext cx="0" cy="12192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30</xdr:col>
      <xdr:colOff>45720</xdr:colOff>
      <xdr:row>50</xdr:row>
      <xdr:rowOff>114300</xdr:rowOff>
    </xdr:from>
    <xdr:to>
      <xdr:col>36</xdr:col>
      <xdr:colOff>166406</xdr:colOff>
      <xdr:row>57</xdr:row>
      <xdr:rowOff>121920</xdr:rowOff>
    </xdr:to>
    <xdr:pic>
      <xdr:nvPicPr>
        <xdr:cNvPr id="10" name="Picture 9" descr="Southwest Hockey - MAIN - Snippet (2).JPG">
          <a:extLst>
            <a:ext uri="{FF2B5EF4-FFF2-40B4-BE49-F238E27FC236}">
              <a16:creationId xmlns:a16="http://schemas.microsoft.com/office/drawing/2014/main" id="{86567855-6EB2-43F5-ACBF-8B395516B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07880" y="9471660"/>
          <a:ext cx="1583726" cy="1417320"/>
        </a:xfrm>
        <a:prstGeom prst="rect">
          <a:avLst/>
        </a:prstGeom>
      </xdr:spPr>
    </xdr:pic>
    <xdr:clientData/>
  </xdr:twoCellAnchor>
  <xdr:twoCellAnchor>
    <xdr:from>
      <xdr:col>0</xdr:col>
      <xdr:colOff>1272540</xdr:colOff>
      <xdr:row>3</xdr:row>
      <xdr:rowOff>68580</xdr:rowOff>
    </xdr:from>
    <xdr:to>
      <xdr:col>1</xdr:col>
      <xdr:colOff>472440</xdr:colOff>
      <xdr:row>5</xdr:row>
      <xdr:rowOff>30480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8C0F01C9-E112-4462-A86B-2F40B17C83A2}"/>
            </a:ext>
          </a:extLst>
        </xdr:cNvPr>
        <xdr:cNvCxnSpPr/>
      </xdr:nvCxnSpPr>
      <xdr:spPr>
        <a:xfrm flipV="1">
          <a:off x="1272540" y="746760"/>
          <a:ext cx="617220" cy="23622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1036320</xdr:colOff>
      <xdr:row>7</xdr:row>
      <xdr:rowOff>167640</xdr:rowOff>
    </xdr:from>
    <xdr:to>
      <xdr:col>1</xdr:col>
      <xdr:colOff>114300</xdr:colOff>
      <xdr:row>9</xdr:row>
      <xdr:rowOff>68580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923E2495-BCBD-496D-A931-2792E171E400}"/>
            </a:ext>
          </a:extLst>
        </xdr:cNvPr>
        <xdr:cNvCxnSpPr/>
      </xdr:nvCxnSpPr>
      <xdr:spPr>
        <a:xfrm>
          <a:off x="1036320" y="1341120"/>
          <a:ext cx="495300" cy="3429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624840</xdr:colOff>
      <xdr:row>7</xdr:row>
      <xdr:rowOff>213360</xdr:rowOff>
    </xdr:from>
    <xdr:to>
      <xdr:col>0</xdr:col>
      <xdr:colOff>1379220</xdr:colOff>
      <xdr:row>11</xdr:row>
      <xdr:rowOff>68580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ED7A31FB-C607-461F-85F7-454319F4E838}"/>
            </a:ext>
          </a:extLst>
        </xdr:cNvPr>
        <xdr:cNvCxnSpPr/>
      </xdr:nvCxnSpPr>
      <xdr:spPr>
        <a:xfrm>
          <a:off x="624840" y="1386840"/>
          <a:ext cx="754380" cy="6477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7</xdr:row>
      <xdr:rowOff>198120</xdr:rowOff>
    </xdr:from>
    <xdr:to>
      <xdr:col>0</xdr:col>
      <xdr:colOff>335280</xdr:colOff>
      <xdr:row>13</xdr:row>
      <xdr:rowOff>190500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2BB07856-5227-43B0-BF44-86EF40121327}"/>
            </a:ext>
          </a:extLst>
        </xdr:cNvPr>
        <xdr:cNvCxnSpPr/>
      </xdr:nvCxnSpPr>
      <xdr:spPr>
        <a:xfrm>
          <a:off x="228600" y="1371600"/>
          <a:ext cx="106680" cy="14097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60960</xdr:colOff>
      <xdr:row>9</xdr:row>
      <xdr:rowOff>76200</xdr:rowOff>
    </xdr:from>
    <xdr:to>
      <xdr:col>26</xdr:col>
      <xdr:colOff>228600</xdr:colOff>
      <xdr:row>10</xdr:row>
      <xdr:rowOff>60960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D88D1DE-4560-4196-BCB1-E9D81A5EEFC2}"/>
            </a:ext>
          </a:extLst>
        </xdr:cNvPr>
        <xdr:cNvCxnSpPr/>
      </xdr:nvCxnSpPr>
      <xdr:spPr>
        <a:xfrm flipH="1" flipV="1">
          <a:off x="8260080" y="1668780"/>
          <a:ext cx="655320" cy="16002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1173480</xdr:colOff>
      <xdr:row>7</xdr:row>
      <xdr:rowOff>30480</xdr:rowOff>
    </xdr:from>
    <xdr:to>
      <xdr:col>1</xdr:col>
      <xdr:colOff>274320</xdr:colOff>
      <xdr:row>7</xdr:row>
      <xdr:rowOff>144780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E865D6B1-28FA-422C-A810-1C7D045BFFA4}"/>
            </a:ext>
          </a:extLst>
        </xdr:cNvPr>
        <xdr:cNvCxnSpPr/>
      </xdr:nvCxnSpPr>
      <xdr:spPr>
        <a:xfrm>
          <a:off x="1173480" y="1203960"/>
          <a:ext cx="518160" cy="1143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137160</xdr:colOff>
      <xdr:row>0</xdr:row>
      <xdr:rowOff>125730</xdr:rowOff>
    </xdr:from>
    <xdr:to>
      <xdr:col>33</xdr:col>
      <xdr:colOff>234261</xdr:colOff>
      <xdr:row>3</xdr:row>
      <xdr:rowOff>60960</xdr:rowOff>
    </xdr:to>
    <xdr:pic>
      <xdr:nvPicPr>
        <xdr:cNvPr id="4" name="Picture 3" descr="please note.gi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043160" y="125730"/>
          <a:ext cx="584781" cy="590550"/>
        </a:xfrm>
        <a:prstGeom prst="rect">
          <a:avLst/>
        </a:prstGeom>
      </xdr:spPr>
    </xdr:pic>
    <xdr:clientData/>
  </xdr:twoCellAnchor>
  <xdr:twoCellAnchor>
    <xdr:from>
      <xdr:col>2</xdr:col>
      <xdr:colOff>167640</xdr:colOff>
      <xdr:row>14</xdr:row>
      <xdr:rowOff>30480</xdr:rowOff>
    </xdr:from>
    <xdr:to>
      <xdr:col>2</xdr:col>
      <xdr:colOff>167640</xdr:colOff>
      <xdr:row>14</xdr:row>
      <xdr:rowOff>152400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D7D100-42A7-401E-B1B6-9B7E952E8596}"/>
            </a:ext>
          </a:extLst>
        </xdr:cNvPr>
        <xdr:cNvCxnSpPr/>
      </xdr:nvCxnSpPr>
      <xdr:spPr>
        <a:xfrm>
          <a:off x="3002280" y="3063240"/>
          <a:ext cx="0" cy="12192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800100</xdr:colOff>
      <xdr:row>13</xdr:row>
      <xdr:rowOff>129540</xdr:rowOff>
    </xdr:from>
    <xdr:to>
      <xdr:col>1</xdr:col>
      <xdr:colOff>1371600</xdr:colOff>
      <xdr:row>13</xdr:row>
      <xdr:rowOff>137160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526A4D1-B5FE-4914-AA92-63AA01E19E40}"/>
            </a:ext>
          </a:extLst>
        </xdr:cNvPr>
        <xdr:cNvCxnSpPr/>
      </xdr:nvCxnSpPr>
      <xdr:spPr>
        <a:xfrm>
          <a:off x="2217420" y="2887980"/>
          <a:ext cx="57150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167640</xdr:colOff>
      <xdr:row>35</xdr:row>
      <xdr:rowOff>30480</xdr:rowOff>
    </xdr:from>
    <xdr:to>
      <xdr:col>2</xdr:col>
      <xdr:colOff>167640</xdr:colOff>
      <xdr:row>35</xdr:row>
      <xdr:rowOff>152400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44C0A115-A36C-48C3-8F1C-5399A9290C8C}"/>
            </a:ext>
          </a:extLst>
        </xdr:cNvPr>
        <xdr:cNvCxnSpPr/>
      </xdr:nvCxnSpPr>
      <xdr:spPr>
        <a:xfrm>
          <a:off x="3002280" y="6576060"/>
          <a:ext cx="0" cy="12192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30</xdr:col>
      <xdr:colOff>30480</xdr:colOff>
      <xdr:row>50</xdr:row>
      <xdr:rowOff>0</xdr:rowOff>
    </xdr:from>
    <xdr:to>
      <xdr:col>36</xdr:col>
      <xdr:colOff>151166</xdr:colOff>
      <xdr:row>57</xdr:row>
      <xdr:rowOff>7620</xdr:rowOff>
    </xdr:to>
    <xdr:pic>
      <xdr:nvPicPr>
        <xdr:cNvPr id="10" name="Picture 9" descr="Southwest Hockey - MAIN - Snippet (2).JPG">
          <a:extLst>
            <a:ext uri="{FF2B5EF4-FFF2-40B4-BE49-F238E27FC236}">
              <a16:creationId xmlns:a16="http://schemas.microsoft.com/office/drawing/2014/main" id="{2CA1615C-EADA-4091-937C-4F3F923EC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692640" y="9357360"/>
          <a:ext cx="1583726" cy="1417320"/>
        </a:xfrm>
        <a:prstGeom prst="rect">
          <a:avLst/>
        </a:prstGeom>
      </xdr:spPr>
    </xdr:pic>
    <xdr:clientData/>
  </xdr:twoCellAnchor>
  <xdr:twoCellAnchor>
    <xdr:from>
      <xdr:col>0</xdr:col>
      <xdr:colOff>1303020</xdr:colOff>
      <xdr:row>4</xdr:row>
      <xdr:rowOff>45720</xdr:rowOff>
    </xdr:from>
    <xdr:to>
      <xdr:col>1</xdr:col>
      <xdr:colOff>373380</xdr:colOff>
      <xdr:row>5</xdr:row>
      <xdr:rowOff>53340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4B7B22E-6C88-4D2E-9650-41361B246CE5}"/>
            </a:ext>
          </a:extLst>
        </xdr:cNvPr>
        <xdr:cNvCxnSpPr/>
      </xdr:nvCxnSpPr>
      <xdr:spPr>
        <a:xfrm flipV="1">
          <a:off x="1303020" y="807720"/>
          <a:ext cx="487680" cy="19812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1028700</xdr:colOff>
      <xdr:row>7</xdr:row>
      <xdr:rowOff>144780</xdr:rowOff>
    </xdr:from>
    <xdr:to>
      <xdr:col>1</xdr:col>
      <xdr:colOff>76200</xdr:colOff>
      <xdr:row>9</xdr:row>
      <xdr:rowOff>114300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CAFDAA05-1D39-4DD4-ADAC-A90F95A33D3A}"/>
            </a:ext>
          </a:extLst>
        </xdr:cNvPr>
        <xdr:cNvCxnSpPr/>
      </xdr:nvCxnSpPr>
      <xdr:spPr>
        <a:xfrm>
          <a:off x="1028700" y="1318260"/>
          <a:ext cx="464820" cy="41148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655320</xdr:colOff>
      <xdr:row>7</xdr:row>
      <xdr:rowOff>198120</xdr:rowOff>
    </xdr:from>
    <xdr:to>
      <xdr:col>0</xdr:col>
      <xdr:colOff>1325880</xdr:colOff>
      <xdr:row>10</xdr:row>
      <xdr:rowOff>152400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9BFB8118-CB08-4A72-A1C2-30B87A722DA1}"/>
            </a:ext>
          </a:extLst>
        </xdr:cNvPr>
        <xdr:cNvCxnSpPr/>
      </xdr:nvCxnSpPr>
      <xdr:spPr>
        <a:xfrm>
          <a:off x="655320" y="1371600"/>
          <a:ext cx="670560" cy="5715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243840</xdr:colOff>
      <xdr:row>7</xdr:row>
      <xdr:rowOff>99060</xdr:rowOff>
    </xdr:from>
    <xdr:to>
      <xdr:col>0</xdr:col>
      <xdr:colOff>342900</xdr:colOff>
      <xdr:row>13</xdr:row>
      <xdr:rowOff>190500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DD2BD791-25AC-45F5-AC3E-16C55FDC8059}"/>
            </a:ext>
          </a:extLst>
        </xdr:cNvPr>
        <xdr:cNvCxnSpPr/>
      </xdr:nvCxnSpPr>
      <xdr:spPr>
        <a:xfrm>
          <a:off x="243840" y="1272540"/>
          <a:ext cx="99060" cy="150876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205740</xdr:colOff>
      <xdr:row>7</xdr:row>
      <xdr:rowOff>137160</xdr:rowOff>
    </xdr:from>
    <xdr:to>
      <xdr:col>26</xdr:col>
      <xdr:colOff>91440</xdr:colOff>
      <xdr:row>9</xdr:row>
      <xdr:rowOff>38100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590CB7CF-0295-4BAE-99CF-0F273C7A1141}"/>
            </a:ext>
          </a:extLst>
        </xdr:cNvPr>
        <xdr:cNvCxnSpPr/>
      </xdr:nvCxnSpPr>
      <xdr:spPr>
        <a:xfrm flipH="1">
          <a:off x="8161020" y="1310640"/>
          <a:ext cx="617220" cy="3429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1112520</xdr:colOff>
      <xdr:row>6</xdr:row>
      <xdr:rowOff>30480</xdr:rowOff>
    </xdr:from>
    <xdr:to>
      <xdr:col>1</xdr:col>
      <xdr:colOff>175260</xdr:colOff>
      <xdr:row>7</xdr:row>
      <xdr:rowOff>137160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F05195B3-F20A-49A6-848D-8ABCC73B4D37}"/>
            </a:ext>
          </a:extLst>
        </xdr:cNvPr>
        <xdr:cNvCxnSpPr/>
      </xdr:nvCxnSpPr>
      <xdr:spPr>
        <a:xfrm>
          <a:off x="1112520" y="1158240"/>
          <a:ext cx="480060" cy="1524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V74"/>
  <sheetViews>
    <sheetView tabSelected="1" workbookViewId="0">
      <selection activeCell="U13" sqref="U13"/>
    </sheetView>
  </sheetViews>
  <sheetFormatPr defaultColWidth="9.109375" defaultRowHeight="14.4" x14ac:dyDescent="0.3"/>
  <cols>
    <col min="1" max="1" width="14.21875" style="37" customWidth="1"/>
    <col min="2" max="2" width="4.5546875" style="37" customWidth="1"/>
    <col min="3" max="3" width="4" style="37" customWidth="1"/>
    <col min="4" max="5" width="9.109375" style="37"/>
    <col min="6" max="6" width="5.109375" style="37" customWidth="1"/>
    <col min="7" max="7" width="9.109375" style="37"/>
    <col min="8" max="8" width="6.44140625" style="37" customWidth="1"/>
    <col min="9" max="9" width="9.21875" style="37" customWidth="1"/>
    <col min="10" max="10" width="3.6640625" style="37" customWidth="1"/>
    <col min="11" max="11" width="7.33203125" style="37" customWidth="1"/>
    <col min="12" max="12" width="8.44140625" style="37" customWidth="1"/>
    <col min="13" max="13" width="5.109375" style="37" customWidth="1"/>
    <col min="14" max="14" width="9.109375" style="37"/>
    <col min="15" max="15" width="3.5546875" style="37" customWidth="1"/>
    <col min="16" max="16" width="9" style="36" customWidth="1"/>
    <col min="17" max="17" width="12.6640625" style="36" customWidth="1"/>
    <col min="18" max="18" width="6.5546875" style="36" customWidth="1"/>
    <col min="19" max="47" width="9" style="36" customWidth="1"/>
    <col min="48" max="16384" width="9.109375" style="37"/>
  </cols>
  <sheetData>
    <row r="1" spans="1:48" ht="57" customHeight="1" thickTop="1" x14ac:dyDescent="0.3">
      <c r="A1" s="188" t="s">
        <v>99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90"/>
    </row>
    <row r="2" spans="1:48" ht="28.2" customHeight="1" x14ac:dyDescent="0.3">
      <c r="A2" s="191" t="s">
        <v>100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3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</row>
    <row r="3" spans="1:48" ht="15" customHeight="1" x14ac:dyDescent="0.3">
      <c r="A3" s="95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8" ht="15.75" customHeight="1" x14ac:dyDescent="0.3">
      <c r="A4" s="95"/>
      <c r="B4" s="96" t="s">
        <v>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7"/>
      <c r="R4" s="97"/>
      <c r="S4" s="98"/>
    </row>
    <row r="5" spans="1:48" x14ac:dyDescent="0.3">
      <c r="A5" s="95"/>
      <c r="B5" s="96" t="s">
        <v>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  <c r="Q5" s="97"/>
      <c r="R5" s="97"/>
      <c r="S5" s="98"/>
    </row>
    <row r="6" spans="1:48" ht="15" customHeight="1" x14ac:dyDescent="0.3">
      <c r="A6" s="95"/>
      <c r="B6" s="96" t="s">
        <v>3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  <c r="Q6" s="97"/>
      <c r="R6" s="97"/>
      <c r="S6" s="98"/>
    </row>
    <row r="7" spans="1:48" x14ac:dyDescent="0.3">
      <c r="A7" s="95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  <c r="Q7" s="97"/>
      <c r="R7" s="97"/>
      <c r="S7" s="98"/>
    </row>
    <row r="8" spans="1:48" x14ac:dyDescent="0.3">
      <c r="A8" s="95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7"/>
      <c r="Q8" s="97"/>
      <c r="R8" s="97"/>
      <c r="S8" s="98"/>
    </row>
    <row r="9" spans="1:48" x14ac:dyDescent="0.3">
      <c r="A9" s="95"/>
      <c r="B9" s="96" t="s">
        <v>75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7"/>
      <c r="Q9" s="97"/>
      <c r="R9" s="97"/>
      <c r="S9" s="98"/>
    </row>
    <row r="10" spans="1:48" x14ac:dyDescent="0.3">
      <c r="A10" s="95"/>
      <c r="B10" s="96" t="s">
        <v>76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7"/>
      <c r="Q10" s="97"/>
      <c r="R10" s="97"/>
      <c r="S10" s="98"/>
    </row>
    <row r="11" spans="1:48" x14ac:dyDescent="0.3">
      <c r="A11" s="95"/>
      <c r="B11" s="99" t="s">
        <v>77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  <c r="Q11" s="97"/>
      <c r="R11" s="97"/>
      <c r="S11" s="98"/>
    </row>
    <row r="12" spans="1:48" ht="9" customHeight="1" x14ac:dyDescent="0.3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7"/>
      <c r="Q12" s="97"/>
      <c r="R12" s="97"/>
      <c r="S12" s="98"/>
      <c r="AV12" s="5"/>
    </row>
    <row r="13" spans="1:48" x14ac:dyDescent="0.3">
      <c r="A13" s="95"/>
      <c r="B13" s="100" t="s">
        <v>78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  <c r="Q13" s="97"/>
      <c r="R13" s="97"/>
      <c r="S13" s="98"/>
    </row>
    <row r="14" spans="1:48" ht="15.75" customHeight="1" x14ac:dyDescent="0.3">
      <c r="A14" s="95"/>
      <c r="B14" s="96" t="s">
        <v>79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7"/>
      <c r="Q14" s="97"/>
      <c r="R14" s="97"/>
      <c r="S14" s="98"/>
    </row>
    <row r="15" spans="1:48" ht="16.5" customHeight="1" x14ac:dyDescent="0.3">
      <c r="A15" s="95"/>
      <c r="B15" s="101" t="s">
        <v>80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7"/>
      <c r="Q15" s="97"/>
      <c r="R15" s="97"/>
      <c r="S15" s="98"/>
    </row>
    <row r="16" spans="1:48" ht="16.5" customHeight="1" x14ac:dyDescent="0.3">
      <c r="A16" s="95"/>
      <c r="B16" s="102" t="s">
        <v>81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7"/>
      <c r="Q16" s="97"/>
      <c r="R16" s="97"/>
      <c r="S16" s="98"/>
    </row>
    <row r="17" spans="1:19" ht="9" customHeight="1" x14ac:dyDescent="0.3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7"/>
      <c r="Q17" s="97"/>
      <c r="R17" s="97"/>
      <c r="S17" s="98"/>
    </row>
    <row r="18" spans="1:19" x14ac:dyDescent="0.3">
      <c r="A18" s="95"/>
      <c r="B18" s="96" t="s">
        <v>66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7"/>
      <c r="Q18" s="97"/>
      <c r="R18" s="97"/>
      <c r="S18" s="98"/>
    </row>
    <row r="19" spans="1:19" x14ac:dyDescent="0.3">
      <c r="A19" s="95"/>
      <c r="B19" s="96" t="s">
        <v>0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7"/>
      <c r="Q19" s="97"/>
      <c r="R19" s="97"/>
      <c r="S19" s="98"/>
    </row>
    <row r="20" spans="1:19" x14ac:dyDescent="0.3">
      <c r="A20" s="95"/>
      <c r="B20" s="96" t="s">
        <v>82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7"/>
      <c r="Q20" s="97"/>
      <c r="R20" s="97"/>
      <c r="S20" s="98"/>
    </row>
    <row r="21" spans="1:19" x14ac:dyDescent="0.3">
      <c r="A21" s="95"/>
      <c r="B21" s="103" t="s">
        <v>83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7"/>
      <c r="Q21" s="97"/>
      <c r="R21" s="97"/>
      <c r="S21" s="98"/>
    </row>
    <row r="22" spans="1:19" x14ac:dyDescent="0.3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7"/>
      <c r="Q22" s="97"/>
      <c r="R22" s="97"/>
      <c r="S22" s="98"/>
    </row>
    <row r="23" spans="1:19" ht="15.6" x14ac:dyDescent="0.3">
      <c r="A23" s="95"/>
      <c r="B23" s="104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7"/>
      <c r="Q23" s="97"/>
      <c r="R23" s="97"/>
      <c r="S23" s="98"/>
    </row>
    <row r="24" spans="1:19" ht="21.75" customHeight="1" x14ac:dyDescent="0.3">
      <c r="A24" s="95"/>
      <c r="B24" s="194" t="s">
        <v>85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96"/>
      <c r="P24" s="97"/>
      <c r="Q24" s="97"/>
      <c r="R24" s="97"/>
      <c r="S24" s="98"/>
    </row>
    <row r="25" spans="1:19" x14ac:dyDescent="0.3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7"/>
      <c r="Q25" s="97"/>
      <c r="R25" s="97"/>
      <c r="S25" s="98"/>
    </row>
    <row r="26" spans="1:19" ht="16.5" customHeight="1" x14ac:dyDescent="0.3">
      <c r="A26" s="95"/>
      <c r="B26" s="186">
        <v>1</v>
      </c>
      <c r="C26" s="186"/>
      <c r="D26" s="105" t="s">
        <v>84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7"/>
      <c r="Q26" s="97"/>
      <c r="R26" s="97"/>
      <c r="S26" s="98"/>
    </row>
    <row r="27" spans="1:19" ht="18" customHeight="1" x14ac:dyDescent="0.3">
      <c r="A27" s="95"/>
      <c r="B27" s="186">
        <v>2</v>
      </c>
      <c r="C27" s="186"/>
      <c r="D27" s="106" t="s">
        <v>67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7"/>
      <c r="Q27" s="97"/>
      <c r="R27" s="97"/>
      <c r="S27" s="98"/>
    </row>
    <row r="28" spans="1:19" x14ac:dyDescent="0.3">
      <c r="A28" s="95"/>
      <c r="B28" s="186">
        <v>3</v>
      </c>
      <c r="C28" s="186"/>
      <c r="D28" s="107" t="s">
        <v>86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7"/>
      <c r="Q28" s="97"/>
      <c r="R28" s="97"/>
      <c r="S28" s="98"/>
    </row>
    <row r="29" spans="1:19" x14ac:dyDescent="0.3">
      <c r="A29" s="95"/>
      <c r="B29" s="186">
        <v>4</v>
      </c>
      <c r="C29" s="186"/>
      <c r="D29" s="108" t="s">
        <v>87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7"/>
      <c r="Q29" s="97"/>
      <c r="R29" s="97"/>
      <c r="S29" s="98"/>
    </row>
    <row r="30" spans="1:19" x14ac:dyDescent="0.3">
      <c r="A30" s="95"/>
      <c r="B30" s="186">
        <v>5</v>
      </c>
      <c r="C30" s="186"/>
      <c r="D30" s="106" t="s">
        <v>88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7"/>
      <c r="Q30" s="97"/>
      <c r="R30" s="97"/>
      <c r="S30" s="98"/>
    </row>
    <row r="31" spans="1:19" x14ac:dyDescent="0.3">
      <c r="A31" s="95"/>
      <c r="B31" s="186">
        <v>6</v>
      </c>
      <c r="C31" s="186"/>
      <c r="D31" s="106" t="s">
        <v>89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109"/>
      <c r="Q31" s="97"/>
      <c r="R31" s="97"/>
      <c r="S31" s="98"/>
    </row>
    <row r="32" spans="1:19" x14ac:dyDescent="0.3">
      <c r="A32" s="95"/>
      <c r="B32" s="186">
        <v>7</v>
      </c>
      <c r="C32" s="186"/>
      <c r="D32" s="106" t="s">
        <v>90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109"/>
      <c r="Q32" s="97"/>
      <c r="R32" s="97"/>
      <c r="S32" s="98"/>
    </row>
    <row r="33" spans="1:47" ht="18.600000000000001" thickBot="1" x14ac:dyDescent="0.4">
      <c r="A33" s="95"/>
      <c r="B33" s="186">
        <v>8</v>
      </c>
      <c r="C33" s="186"/>
      <c r="D33" s="108" t="s">
        <v>101</v>
      </c>
      <c r="E33" s="99"/>
      <c r="F33" s="99"/>
      <c r="G33" s="99"/>
      <c r="H33" s="99"/>
      <c r="I33" s="131"/>
      <c r="J33" s="131"/>
      <c r="K33" s="131"/>
      <c r="L33" s="132"/>
      <c r="M33" s="132"/>
      <c r="N33" s="132"/>
      <c r="O33" s="132"/>
      <c r="P33" s="133"/>
      <c r="Q33" s="133"/>
      <c r="R33" s="97"/>
      <c r="S33" s="98"/>
    </row>
    <row r="34" spans="1:47" x14ac:dyDescent="0.3">
      <c r="A34" s="95"/>
      <c r="B34" s="186">
        <v>9</v>
      </c>
      <c r="C34" s="186"/>
      <c r="D34" s="106" t="s">
        <v>73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7"/>
      <c r="Q34" s="97"/>
      <c r="R34" s="97"/>
      <c r="S34" s="98"/>
    </row>
    <row r="35" spans="1:47" x14ac:dyDescent="0.3">
      <c r="A35" s="95"/>
      <c r="B35" s="186">
        <v>10</v>
      </c>
      <c r="C35" s="186"/>
      <c r="D35" s="108" t="s">
        <v>97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7"/>
      <c r="Q35" s="97"/>
      <c r="R35" s="97"/>
      <c r="S35" s="98"/>
    </row>
    <row r="36" spans="1:47" x14ac:dyDescent="0.3">
      <c r="A36" s="95"/>
      <c r="B36" s="186">
        <v>11</v>
      </c>
      <c r="C36" s="186"/>
      <c r="D36" s="106" t="s">
        <v>111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97"/>
      <c r="R36" s="97"/>
      <c r="S36" s="98"/>
    </row>
    <row r="37" spans="1:47" s="52" customFormat="1" ht="17.399999999999999" x14ac:dyDescent="0.3">
      <c r="A37" s="116"/>
      <c r="B37" s="128"/>
      <c r="C37" s="106" t="s">
        <v>98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40"/>
      <c r="Q37" s="140"/>
      <c r="R37" s="140"/>
      <c r="S37" s="141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</row>
    <row r="38" spans="1:47" x14ac:dyDescent="0.3">
      <c r="A38" s="95"/>
      <c r="B38" s="186">
        <v>12</v>
      </c>
      <c r="C38" s="186"/>
      <c r="D38" s="139" t="s">
        <v>112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7"/>
      <c r="Q38" s="97"/>
      <c r="R38" s="97"/>
      <c r="S38" s="98"/>
    </row>
    <row r="39" spans="1:47" s="52" customFormat="1" ht="17.399999999999999" customHeight="1" x14ac:dyDescent="0.3">
      <c r="A39" s="116"/>
      <c r="B39" s="143"/>
      <c r="C39" s="106" t="s">
        <v>113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06"/>
      <c r="P39" s="140"/>
      <c r="Q39" s="140"/>
      <c r="R39" s="140"/>
      <c r="S39" s="141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</row>
    <row r="40" spans="1:47" ht="15.6" x14ac:dyDescent="0.3">
      <c r="A40" s="95"/>
      <c r="B40" s="105"/>
      <c r="C40" s="96"/>
      <c r="D40" s="96"/>
      <c r="E40" s="96"/>
      <c r="F40" s="96"/>
      <c r="G40" s="96"/>
      <c r="H40" s="96"/>
      <c r="I40" s="96"/>
      <c r="J40" s="96"/>
      <c r="K40" s="96"/>
      <c r="L40" s="120"/>
      <c r="M40" s="96"/>
      <c r="N40" s="96"/>
      <c r="O40" s="96"/>
      <c r="P40" s="96"/>
      <c r="Q40" s="96"/>
      <c r="R40" s="96"/>
      <c r="S40" s="111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</row>
    <row r="41" spans="1:47" ht="21.75" customHeight="1" x14ac:dyDescent="0.3">
      <c r="A41" s="95"/>
      <c r="B41" s="187" t="s">
        <v>105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96"/>
      <c r="P41" s="97"/>
      <c r="Q41" s="97"/>
      <c r="R41" s="97"/>
      <c r="S41" s="98"/>
    </row>
    <row r="42" spans="1:47" ht="15.6" x14ac:dyDescent="0.3">
      <c r="A42" s="95"/>
      <c r="B42" s="105"/>
      <c r="C42" s="110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111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</row>
    <row r="43" spans="1:47" ht="13.8" x14ac:dyDescent="0.25">
      <c r="A43" s="95"/>
      <c r="B43" s="105"/>
      <c r="C43" s="112" t="s">
        <v>17</v>
      </c>
      <c r="D43" s="113"/>
      <c r="E43" s="96"/>
      <c r="F43" s="96"/>
      <c r="G43" s="96"/>
      <c r="H43" s="96"/>
      <c r="I43" s="96"/>
      <c r="J43" s="96"/>
      <c r="K43" s="112" t="s">
        <v>19</v>
      </c>
      <c r="L43" s="96"/>
      <c r="M43" s="96"/>
      <c r="N43" s="96"/>
      <c r="O43" s="96"/>
      <c r="P43" s="96"/>
      <c r="Q43" s="96"/>
      <c r="R43" s="96"/>
      <c r="S43" s="111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</row>
    <row r="44" spans="1:47" ht="13.8" x14ac:dyDescent="0.25">
      <c r="A44" s="95"/>
      <c r="B44" s="105"/>
      <c r="C44" s="114" t="s">
        <v>91</v>
      </c>
      <c r="D44" s="96"/>
      <c r="E44" s="96"/>
      <c r="F44" s="96"/>
      <c r="G44" s="96"/>
      <c r="H44" s="96"/>
      <c r="I44" s="96"/>
      <c r="J44" s="96"/>
      <c r="K44" s="115" t="s">
        <v>92</v>
      </c>
      <c r="L44" s="96"/>
      <c r="M44" s="96"/>
      <c r="N44" s="96"/>
      <c r="O44" s="96"/>
      <c r="P44" s="96"/>
      <c r="Q44" s="96"/>
      <c r="R44" s="96"/>
      <c r="S44" s="111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</row>
    <row r="45" spans="1:47" ht="9" customHeight="1" x14ac:dyDescent="0.25">
      <c r="A45" s="95"/>
      <c r="B45" s="105"/>
      <c r="C45" s="114"/>
      <c r="D45" s="96"/>
      <c r="E45" s="96"/>
      <c r="F45" s="96"/>
      <c r="G45" s="96"/>
      <c r="H45" s="96"/>
      <c r="I45" s="96"/>
      <c r="J45" s="96"/>
      <c r="K45" s="115"/>
      <c r="L45" s="96"/>
      <c r="M45" s="96"/>
      <c r="N45" s="96"/>
      <c r="O45" s="96"/>
      <c r="P45" s="96"/>
      <c r="Q45" s="96"/>
      <c r="R45" s="96"/>
      <c r="S45" s="111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</row>
    <row r="46" spans="1:47" s="52" customFormat="1" ht="20.25" customHeight="1" x14ac:dyDescent="0.3">
      <c r="A46" s="116"/>
      <c r="B46" s="105"/>
      <c r="C46" s="117" t="s">
        <v>93</v>
      </c>
      <c r="D46" s="106"/>
      <c r="E46" s="106"/>
      <c r="F46" s="106"/>
      <c r="G46" s="106"/>
      <c r="H46" s="106"/>
      <c r="I46" s="106"/>
      <c r="J46" s="106"/>
      <c r="K46" s="117" t="s">
        <v>93</v>
      </c>
      <c r="L46" s="106"/>
      <c r="M46" s="106"/>
      <c r="N46" s="106"/>
      <c r="O46" s="106"/>
      <c r="P46" s="106"/>
      <c r="Q46" s="106"/>
      <c r="R46" s="106"/>
      <c r="S46" s="118"/>
    </row>
    <row r="47" spans="1:47" ht="15.6" x14ac:dyDescent="0.3">
      <c r="A47" s="95"/>
      <c r="B47" s="105"/>
      <c r="C47" s="119" t="s">
        <v>18</v>
      </c>
      <c r="D47" s="113" t="s">
        <v>24</v>
      </c>
      <c r="E47" s="120"/>
      <c r="F47" s="121" t="s">
        <v>59</v>
      </c>
      <c r="G47" s="96" t="s">
        <v>56</v>
      </c>
      <c r="H47" s="96"/>
      <c r="I47" s="96"/>
      <c r="J47" s="96"/>
      <c r="K47" s="119" t="s">
        <v>9</v>
      </c>
      <c r="L47" s="96"/>
      <c r="M47" s="96"/>
      <c r="N47" s="96"/>
      <c r="O47" s="96"/>
      <c r="P47" s="96"/>
      <c r="Q47" s="96"/>
      <c r="R47" s="96"/>
      <c r="S47" s="111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</row>
    <row r="48" spans="1:47" ht="15.6" x14ac:dyDescent="0.3">
      <c r="A48" s="95"/>
      <c r="B48" s="105"/>
      <c r="C48" s="119" t="s">
        <v>25</v>
      </c>
      <c r="D48" s="113" t="s">
        <v>26</v>
      </c>
      <c r="E48" s="120"/>
      <c r="F48" s="119" t="s">
        <v>64</v>
      </c>
      <c r="G48" s="113" t="s">
        <v>60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111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</row>
    <row r="49" spans="1:47" ht="15.6" x14ac:dyDescent="0.3">
      <c r="A49" s="95"/>
      <c r="B49" s="105"/>
      <c r="C49" s="119" t="s">
        <v>27</v>
      </c>
      <c r="D49" s="113" t="s">
        <v>28</v>
      </c>
      <c r="E49" s="120"/>
      <c r="F49" s="119" t="s">
        <v>61</v>
      </c>
      <c r="G49" s="113" t="s">
        <v>62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111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</row>
    <row r="50" spans="1:47" ht="15.6" x14ac:dyDescent="0.3">
      <c r="A50" s="95"/>
      <c r="B50" s="105"/>
      <c r="C50" s="119" t="s">
        <v>36</v>
      </c>
      <c r="D50" s="113" t="s">
        <v>94</v>
      </c>
      <c r="E50" s="120"/>
      <c r="F50" s="5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111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</row>
    <row r="51" spans="1:47" ht="15.6" x14ac:dyDescent="0.3">
      <c r="A51" s="95"/>
      <c r="B51" s="105"/>
      <c r="C51" s="96"/>
      <c r="D51" s="96"/>
      <c r="E51" s="96"/>
      <c r="F51" s="96"/>
      <c r="G51" s="96"/>
      <c r="H51" s="96"/>
      <c r="I51" s="96"/>
      <c r="J51" s="96"/>
      <c r="K51" s="96"/>
      <c r="L51" s="120"/>
      <c r="M51" s="96"/>
      <c r="N51" s="96"/>
      <c r="O51" s="96"/>
      <c r="P51" s="96"/>
      <c r="Q51" s="96"/>
      <c r="R51" s="96"/>
      <c r="S51" s="111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</row>
    <row r="52" spans="1:47" ht="21.75" customHeight="1" x14ac:dyDescent="0.3">
      <c r="A52" s="95"/>
      <c r="B52" s="185" t="s">
        <v>106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96"/>
      <c r="P52" s="97"/>
      <c r="Q52" s="97"/>
      <c r="R52" s="97"/>
      <c r="S52" s="98"/>
    </row>
    <row r="53" spans="1:47" ht="13.8" x14ac:dyDescent="0.25">
      <c r="A53" s="95"/>
      <c r="B53" s="105"/>
      <c r="C53" s="138" t="s">
        <v>107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111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</row>
    <row r="54" spans="1:47" ht="13.8" x14ac:dyDescent="0.25">
      <c r="A54" s="95"/>
      <c r="B54" s="105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111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</row>
    <row r="55" spans="1:47" ht="15.6" x14ac:dyDescent="0.3">
      <c r="A55" s="95"/>
      <c r="B55" s="105"/>
      <c r="C55" s="122" t="s">
        <v>5</v>
      </c>
      <c r="D55" s="96" t="s">
        <v>95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111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</row>
    <row r="56" spans="1:47" ht="15.6" x14ac:dyDescent="0.3">
      <c r="A56" s="95"/>
      <c r="B56" s="105"/>
      <c r="C56" s="122" t="s">
        <v>6</v>
      </c>
      <c r="D56" s="113" t="s">
        <v>38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111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</row>
    <row r="57" spans="1:47" ht="15.6" x14ac:dyDescent="0.3">
      <c r="A57" s="95"/>
      <c r="B57" s="105"/>
      <c r="C57" s="122" t="s">
        <v>7</v>
      </c>
      <c r="D57" s="96" t="s">
        <v>96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111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</row>
    <row r="58" spans="1:47" ht="15.6" x14ac:dyDescent="0.3">
      <c r="A58" s="95"/>
      <c r="B58" s="105"/>
      <c r="C58" s="122" t="s">
        <v>8</v>
      </c>
      <c r="D58" s="113" t="s">
        <v>29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111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</row>
    <row r="59" spans="1:47" x14ac:dyDescent="0.3">
      <c r="A59" s="95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7"/>
      <c r="Q59" s="97"/>
      <c r="R59" s="97"/>
      <c r="S59" s="98"/>
    </row>
    <row r="60" spans="1:47" x14ac:dyDescent="0.3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7"/>
      <c r="Q60" s="97"/>
      <c r="R60" s="97"/>
      <c r="S60" s="98"/>
    </row>
    <row r="61" spans="1:47" x14ac:dyDescent="0.3">
      <c r="A61" s="95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7"/>
      <c r="Q61" s="97"/>
      <c r="R61" s="97"/>
      <c r="S61" s="98"/>
    </row>
    <row r="62" spans="1:47" x14ac:dyDescent="0.3">
      <c r="A62" s="95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7"/>
      <c r="Q62" s="97"/>
      <c r="R62" s="97"/>
      <c r="S62" s="98"/>
    </row>
    <row r="63" spans="1:47" x14ac:dyDescent="0.3">
      <c r="A63" s="95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7"/>
      <c r="Q63" s="97"/>
      <c r="R63" s="97"/>
      <c r="S63" s="98"/>
    </row>
    <row r="64" spans="1:47" x14ac:dyDescent="0.3">
      <c r="A64" s="95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7"/>
      <c r="Q64" s="97"/>
      <c r="R64" s="97"/>
      <c r="S64" s="98"/>
    </row>
    <row r="65" spans="1:19" x14ac:dyDescent="0.3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7"/>
      <c r="Q65" s="97"/>
      <c r="R65" s="97"/>
      <c r="S65" s="98"/>
    </row>
    <row r="66" spans="1:19" x14ac:dyDescent="0.3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7"/>
      <c r="Q66" s="97"/>
      <c r="R66" s="97"/>
      <c r="S66" s="98"/>
    </row>
    <row r="67" spans="1:19" x14ac:dyDescent="0.3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7"/>
      <c r="Q67" s="97"/>
      <c r="R67" s="97"/>
      <c r="S67" s="98"/>
    </row>
    <row r="68" spans="1:19" x14ac:dyDescent="0.3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7"/>
      <c r="Q68" s="97"/>
      <c r="R68" s="97"/>
      <c r="S68" s="98"/>
    </row>
    <row r="69" spans="1:19" x14ac:dyDescent="0.3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7"/>
      <c r="Q69" s="97"/>
      <c r="R69" s="97"/>
      <c r="S69" s="98"/>
    </row>
    <row r="70" spans="1:19" x14ac:dyDescent="0.3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7"/>
      <c r="Q70" s="97"/>
      <c r="R70" s="97"/>
      <c r="S70" s="98"/>
    </row>
    <row r="71" spans="1:19" x14ac:dyDescent="0.3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7"/>
      <c r="Q71" s="97"/>
      <c r="R71" s="97"/>
      <c r="S71" s="98"/>
    </row>
    <row r="72" spans="1:19" x14ac:dyDescent="0.3">
      <c r="A72" s="123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7"/>
      <c r="Q72" s="97"/>
      <c r="R72" s="97"/>
      <c r="S72" s="98"/>
    </row>
    <row r="73" spans="1:19" ht="15" thickBot="1" x14ac:dyDescent="0.35">
      <c r="A73" s="124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6"/>
      <c r="Q73" s="126"/>
      <c r="R73" s="126"/>
      <c r="S73" s="127"/>
    </row>
    <row r="74" spans="1:19" ht="15" thickTop="1" x14ac:dyDescent="0.3"/>
  </sheetData>
  <mergeCells count="17">
    <mergeCell ref="B36:C36"/>
    <mergeCell ref="B52:N52"/>
    <mergeCell ref="B38:C38"/>
    <mergeCell ref="B35:C35"/>
    <mergeCell ref="B41:N41"/>
    <mergeCell ref="A1:S1"/>
    <mergeCell ref="A2:S2"/>
    <mergeCell ref="B24:N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pageMargins left="0.16" right="0.13" top="0.21" bottom="0.19" header="0.13" footer="0.11"/>
  <pageSetup scale="6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O59"/>
  <sheetViews>
    <sheetView workbookViewId="0">
      <selection activeCell="G19" sqref="G19"/>
    </sheetView>
  </sheetViews>
  <sheetFormatPr defaultColWidth="9.109375" defaultRowHeight="13.8" x14ac:dyDescent="0.25"/>
  <cols>
    <col min="1" max="2" width="20.6640625" style="2" customWidth="1"/>
    <col min="3" max="41" width="3.5546875" style="37" customWidth="1"/>
    <col min="42" max="16384" width="9.109375" style="37"/>
  </cols>
  <sheetData>
    <row r="1" spans="1:41" ht="27.75" customHeight="1" x14ac:dyDescent="0.25">
      <c r="A1" s="231" t="s">
        <v>118</v>
      </c>
      <c r="B1" s="207" t="s">
        <v>16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I1" s="251" t="s">
        <v>121</v>
      </c>
      <c r="AJ1" s="252"/>
      <c r="AK1" s="252"/>
      <c r="AL1" s="252"/>
      <c r="AM1" s="252"/>
      <c r="AN1" s="252"/>
      <c r="AO1" s="253"/>
    </row>
    <row r="2" spans="1:41" ht="21.75" customHeight="1" x14ac:dyDescent="0.25">
      <c r="A2" s="232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I2" s="254"/>
      <c r="AJ2" s="255"/>
      <c r="AK2" s="255"/>
      <c r="AL2" s="255"/>
      <c r="AM2" s="255"/>
      <c r="AN2" s="255"/>
      <c r="AO2" s="256"/>
    </row>
    <row r="3" spans="1:41" ht="15.6" customHeight="1" x14ac:dyDescent="0.25">
      <c r="A3" s="232"/>
      <c r="B3" s="201" t="s">
        <v>11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5"/>
      <c r="P3" s="212" t="s">
        <v>21</v>
      </c>
      <c r="Q3" s="212"/>
      <c r="R3" s="212"/>
      <c r="S3" s="201" t="s">
        <v>102</v>
      </c>
      <c r="T3" s="201"/>
      <c r="U3" s="201"/>
      <c r="V3" s="201"/>
      <c r="W3" s="201"/>
      <c r="X3" s="39"/>
      <c r="Y3" s="39"/>
      <c r="Z3" s="39"/>
      <c r="AA3" s="244" t="s">
        <v>120</v>
      </c>
      <c r="AB3" s="245"/>
      <c r="AC3" s="245"/>
      <c r="AD3" s="245"/>
      <c r="AE3" s="245"/>
      <c r="AF3" s="246"/>
      <c r="AI3" s="254"/>
      <c r="AJ3" s="255"/>
      <c r="AK3" s="255"/>
      <c r="AL3" s="255"/>
      <c r="AM3" s="255"/>
      <c r="AN3" s="255"/>
      <c r="AO3" s="256"/>
    </row>
    <row r="4" spans="1:41" ht="6.75" customHeight="1" x14ac:dyDescent="0.25">
      <c r="A4" s="232"/>
      <c r="B4" s="20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5"/>
      <c r="P4" s="212"/>
      <c r="Q4" s="212"/>
      <c r="R4" s="212"/>
      <c r="S4" s="201"/>
      <c r="T4" s="201"/>
      <c r="U4" s="201"/>
      <c r="V4" s="201"/>
      <c r="W4" s="201"/>
      <c r="AA4" s="247"/>
      <c r="AB4" s="242"/>
      <c r="AC4" s="242"/>
      <c r="AD4" s="242"/>
      <c r="AE4" s="242"/>
      <c r="AF4" s="248"/>
      <c r="AI4" s="254"/>
      <c r="AJ4" s="255"/>
      <c r="AK4" s="255"/>
      <c r="AL4" s="255"/>
      <c r="AM4" s="255"/>
      <c r="AN4" s="255"/>
      <c r="AO4" s="256"/>
    </row>
    <row r="5" spans="1:41" ht="15" customHeight="1" x14ac:dyDescent="0.25">
      <c r="A5" s="232"/>
      <c r="B5" s="137"/>
      <c r="C5" s="200" t="s">
        <v>20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5"/>
      <c r="P5" s="213" t="s">
        <v>22</v>
      </c>
      <c r="Q5" s="213"/>
      <c r="R5" s="213"/>
      <c r="S5" s="202" t="s">
        <v>23</v>
      </c>
      <c r="T5" s="202"/>
      <c r="U5" s="202"/>
      <c r="V5" s="202"/>
      <c r="W5" s="202"/>
      <c r="AA5" s="247"/>
      <c r="AB5" s="242"/>
      <c r="AC5" s="242"/>
      <c r="AD5" s="242"/>
      <c r="AE5" s="242"/>
      <c r="AF5" s="248"/>
      <c r="AI5" s="254"/>
      <c r="AJ5" s="255"/>
      <c r="AK5" s="255"/>
      <c r="AL5" s="255"/>
      <c r="AM5" s="255"/>
      <c r="AN5" s="255"/>
      <c r="AO5" s="256"/>
    </row>
    <row r="6" spans="1:41" ht="15.6" customHeight="1" x14ac:dyDescent="0.25">
      <c r="A6" s="232"/>
      <c r="B6" s="42"/>
      <c r="C6" s="40"/>
      <c r="D6" s="8"/>
      <c r="E6" s="8"/>
      <c r="F6" s="8"/>
      <c r="G6" s="47"/>
      <c r="H6" s="47"/>
      <c r="I6" s="47"/>
      <c r="J6" s="47"/>
      <c r="K6" s="47"/>
      <c r="L6" s="47"/>
      <c r="M6" s="47"/>
      <c r="N6" s="47"/>
      <c r="O6" s="5"/>
      <c r="P6" s="213"/>
      <c r="Q6" s="213"/>
      <c r="R6" s="213"/>
      <c r="S6" s="202"/>
      <c r="T6" s="202"/>
      <c r="U6" s="202"/>
      <c r="V6" s="202"/>
      <c r="W6" s="202"/>
      <c r="AA6" s="247"/>
      <c r="AB6" s="242"/>
      <c r="AC6" s="242"/>
      <c r="AD6" s="242"/>
      <c r="AE6" s="242"/>
      <c r="AF6" s="248"/>
      <c r="AI6" s="254"/>
      <c r="AJ6" s="255"/>
      <c r="AK6" s="255"/>
      <c r="AL6" s="255"/>
      <c r="AM6" s="255"/>
      <c r="AN6" s="255"/>
      <c r="AO6" s="256"/>
    </row>
    <row r="7" spans="1:41" ht="3.75" customHeight="1" thickBot="1" x14ac:dyDescent="0.3">
      <c r="A7" s="232"/>
      <c r="B7" s="201" t="s">
        <v>103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5"/>
      <c r="AA7" s="247"/>
      <c r="AB7" s="242"/>
      <c r="AC7" s="242"/>
      <c r="AD7" s="242"/>
      <c r="AE7" s="242"/>
      <c r="AF7" s="248"/>
      <c r="AI7" s="254"/>
      <c r="AJ7" s="255"/>
      <c r="AK7" s="255"/>
      <c r="AL7" s="255"/>
      <c r="AM7" s="255"/>
      <c r="AN7" s="255"/>
      <c r="AO7" s="256"/>
    </row>
    <row r="8" spans="1:41" ht="21" customHeight="1" x14ac:dyDescent="0.25">
      <c r="A8" s="232"/>
      <c r="B8" s="201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5"/>
      <c r="P8" s="152" t="s">
        <v>114</v>
      </c>
      <c r="Q8" s="153"/>
      <c r="R8" s="153"/>
      <c r="S8" s="153"/>
      <c r="T8" s="153"/>
      <c r="U8" s="153"/>
      <c r="V8" s="153"/>
      <c r="W8" s="154"/>
      <c r="X8" s="158">
        <f>SUM(V9+V10+V11+V12)</f>
        <v>0</v>
      </c>
      <c r="Y8" s="159"/>
      <c r="Z8" s="39"/>
      <c r="AA8" s="247"/>
      <c r="AB8" s="242"/>
      <c r="AC8" s="242"/>
      <c r="AD8" s="242"/>
      <c r="AE8" s="242"/>
      <c r="AF8" s="248"/>
      <c r="AI8" s="254"/>
      <c r="AJ8" s="255"/>
      <c r="AK8" s="255"/>
      <c r="AL8" s="255"/>
      <c r="AM8" s="255"/>
      <c r="AN8" s="255"/>
      <c r="AO8" s="256"/>
    </row>
    <row r="9" spans="1:41" x14ac:dyDescent="0.25">
      <c r="A9" s="232"/>
      <c r="B9" s="4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5"/>
      <c r="P9" s="155" t="s">
        <v>12</v>
      </c>
      <c r="Q9" s="3"/>
      <c r="R9" s="3"/>
      <c r="S9" s="3"/>
      <c r="T9" s="156"/>
      <c r="U9" s="9"/>
      <c r="V9" s="44">
        <f>COUNTIF($C$14:$AG$14, "G")</f>
        <v>0</v>
      </c>
      <c r="W9" s="9"/>
      <c r="X9" s="5"/>
      <c r="Y9" s="160"/>
      <c r="Z9" s="39"/>
      <c r="AA9" s="247"/>
      <c r="AB9" s="242"/>
      <c r="AC9" s="242"/>
      <c r="AD9" s="242"/>
      <c r="AE9" s="242"/>
      <c r="AF9" s="248"/>
      <c r="AI9" s="254"/>
      <c r="AJ9" s="255"/>
      <c r="AK9" s="255"/>
      <c r="AL9" s="255"/>
      <c r="AM9" s="255"/>
      <c r="AN9" s="255"/>
      <c r="AO9" s="256"/>
    </row>
    <row r="10" spans="1:41" x14ac:dyDescent="0.25">
      <c r="A10" s="232"/>
      <c r="B10" s="137" t="s">
        <v>104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4"/>
      <c r="P10" s="155" t="s">
        <v>13</v>
      </c>
      <c r="Q10" s="3"/>
      <c r="R10" s="3"/>
      <c r="S10" s="3"/>
      <c r="T10" s="156"/>
      <c r="U10" s="9"/>
      <c r="V10" s="45">
        <f>COUNTIF($C$14:$AG$14, "P")</f>
        <v>0</v>
      </c>
      <c r="W10" s="9"/>
      <c r="X10" s="5"/>
      <c r="Y10" s="160"/>
      <c r="Z10" s="5"/>
      <c r="AA10" s="247"/>
      <c r="AB10" s="242"/>
      <c r="AC10" s="242"/>
      <c r="AD10" s="242"/>
      <c r="AE10" s="242"/>
      <c r="AF10" s="248"/>
      <c r="AG10" s="8"/>
      <c r="AI10" s="254"/>
      <c r="AJ10" s="255"/>
      <c r="AK10" s="255"/>
      <c r="AL10" s="255"/>
      <c r="AM10" s="255"/>
      <c r="AN10" s="255"/>
      <c r="AO10" s="256"/>
    </row>
    <row r="11" spans="1:41" x14ac:dyDescent="0.25">
      <c r="A11" s="232"/>
      <c r="B11" s="42"/>
      <c r="C11" s="10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P11" s="155" t="s">
        <v>14</v>
      </c>
      <c r="Q11" s="3"/>
      <c r="R11" s="3"/>
      <c r="S11" s="3"/>
      <c r="T11" s="156"/>
      <c r="U11" s="9"/>
      <c r="V11" s="45">
        <f>COUNTIF($C$14:$AG$14, "E")</f>
        <v>0</v>
      </c>
      <c r="W11" s="9"/>
      <c r="X11" s="5"/>
      <c r="Y11" s="157"/>
      <c r="Z11" s="5"/>
      <c r="AA11" s="249"/>
      <c r="AB11" s="243"/>
      <c r="AC11" s="243"/>
      <c r="AD11" s="243"/>
      <c r="AE11" s="243"/>
      <c r="AF11" s="250"/>
      <c r="AI11" s="254"/>
      <c r="AJ11" s="255"/>
      <c r="AK11" s="255"/>
      <c r="AL11" s="255"/>
      <c r="AM11" s="255"/>
      <c r="AN11" s="255"/>
      <c r="AO11" s="256"/>
    </row>
    <row r="12" spans="1:41" x14ac:dyDescent="0.25">
      <c r="B12" s="137" t="s">
        <v>10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P12" s="155" t="s">
        <v>15</v>
      </c>
      <c r="Q12" s="3"/>
      <c r="R12" s="3"/>
      <c r="S12" s="3"/>
      <c r="T12" s="156"/>
      <c r="U12" s="3"/>
      <c r="V12" s="161">
        <f>COUNTIF($C$14:$AG$14, "T")</f>
        <v>0</v>
      </c>
      <c r="W12" s="3"/>
      <c r="X12" s="5"/>
      <c r="Y12" s="157"/>
      <c r="Z12" s="5"/>
      <c r="AA12" s="5"/>
      <c r="AB12" s="5"/>
      <c r="AC12" s="5"/>
      <c r="AD12" s="41"/>
      <c r="AE12" s="41"/>
      <c r="AF12" s="5"/>
      <c r="AI12" s="254"/>
      <c r="AJ12" s="255"/>
      <c r="AK12" s="255"/>
      <c r="AL12" s="255"/>
      <c r="AM12" s="255"/>
      <c r="AN12" s="255"/>
      <c r="AO12" s="256"/>
    </row>
    <row r="13" spans="1:41" ht="35.4" customHeight="1" x14ac:dyDescent="0.25">
      <c r="A13" s="203" t="s">
        <v>109</v>
      </c>
      <c r="B13" s="204"/>
      <c r="C13" s="136">
        <v>43709</v>
      </c>
      <c r="D13" s="136">
        <v>43710</v>
      </c>
      <c r="E13" s="136">
        <v>43711</v>
      </c>
      <c r="F13" s="136">
        <v>43712</v>
      </c>
      <c r="G13" s="136">
        <v>43713</v>
      </c>
      <c r="H13" s="136">
        <v>43714</v>
      </c>
      <c r="I13" s="136">
        <v>43715</v>
      </c>
      <c r="J13" s="136">
        <v>43716</v>
      </c>
      <c r="K13" s="136">
        <v>43717</v>
      </c>
      <c r="L13" s="136">
        <v>43718</v>
      </c>
      <c r="M13" s="136">
        <v>43719</v>
      </c>
      <c r="N13" s="136">
        <v>43720</v>
      </c>
      <c r="O13" s="136">
        <v>43721</v>
      </c>
      <c r="P13" s="136">
        <v>43722</v>
      </c>
      <c r="Q13" s="136">
        <v>43723</v>
      </c>
      <c r="R13" s="136">
        <v>43724</v>
      </c>
      <c r="S13" s="136">
        <v>43725</v>
      </c>
      <c r="T13" s="136">
        <v>43726</v>
      </c>
      <c r="U13" s="136">
        <v>43727</v>
      </c>
      <c r="V13" s="136">
        <v>43728</v>
      </c>
      <c r="W13" s="136">
        <v>43729</v>
      </c>
      <c r="X13" s="136">
        <v>43730</v>
      </c>
      <c r="Y13" s="136">
        <v>43731</v>
      </c>
      <c r="Z13" s="136">
        <v>43732</v>
      </c>
      <c r="AA13" s="136">
        <v>43733</v>
      </c>
      <c r="AB13" s="136">
        <v>43734</v>
      </c>
      <c r="AC13" s="136">
        <v>43735</v>
      </c>
      <c r="AD13" s="136">
        <v>43736</v>
      </c>
      <c r="AE13" s="136">
        <v>43737</v>
      </c>
      <c r="AF13" s="136">
        <v>43738</v>
      </c>
      <c r="AG13" s="136"/>
      <c r="AI13" s="257"/>
      <c r="AJ13" s="258"/>
      <c r="AK13" s="258"/>
      <c r="AL13" s="258"/>
      <c r="AM13" s="258"/>
      <c r="AN13" s="258"/>
      <c r="AO13" s="259"/>
    </row>
    <row r="14" spans="1:41" s="16" customFormat="1" ht="21.6" customHeight="1" x14ac:dyDescent="0.3">
      <c r="A14" s="205" t="s">
        <v>108</v>
      </c>
      <c r="B14" s="206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41" x14ac:dyDescent="0.25">
      <c r="A15" s="55" t="s">
        <v>68</v>
      </c>
      <c r="B15" s="56" t="s">
        <v>69</v>
      </c>
      <c r="C15" s="195" t="s">
        <v>110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7"/>
      <c r="AH15" s="46" t="s">
        <v>9</v>
      </c>
      <c r="AI15" s="46" t="s">
        <v>27</v>
      </c>
      <c r="AJ15" s="46" t="s">
        <v>36</v>
      </c>
      <c r="AK15" s="46" t="s">
        <v>63</v>
      </c>
      <c r="AL15" s="46" t="s">
        <v>25</v>
      </c>
      <c r="AM15" s="46" t="s">
        <v>59</v>
      </c>
      <c r="AN15" s="46" t="s">
        <v>64</v>
      </c>
      <c r="AO15" s="46" t="s">
        <v>61</v>
      </c>
    </row>
    <row r="16" spans="1:41" x14ac:dyDescent="0.25">
      <c r="A16" s="38"/>
      <c r="B16" s="3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43">
        <f>COUNTIF($C16:$AG16, "U")</f>
        <v>0</v>
      </c>
      <c r="AI16" s="43">
        <f>COUNTIF($C16:$AG16, "H")</f>
        <v>0</v>
      </c>
      <c r="AJ16" s="43">
        <f>COUNTIF($C16:$AG16, "M")</f>
        <v>0</v>
      </c>
      <c r="AK16" s="43">
        <f>COUNTIF($C16:$AG16, "I")</f>
        <v>0</v>
      </c>
      <c r="AL16" s="43">
        <f>COUNTIF($C16:$AG16, "S")</f>
        <v>0</v>
      </c>
      <c r="AM16" s="43">
        <f>COUNTIF($C16:$AG16, "A")</f>
        <v>0</v>
      </c>
      <c r="AN16" s="43">
        <f>COUNTIF($C16:$AG16, "J/S")</f>
        <v>0</v>
      </c>
      <c r="AO16" s="43">
        <f>COUNTIF($C16:$AG16, "O")</f>
        <v>0</v>
      </c>
    </row>
    <row r="17" spans="1:41" x14ac:dyDescent="0.25">
      <c r="A17" s="38"/>
      <c r="B17" s="3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6"/>
      <c r="AF17" s="6"/>
      <c r="AG17" s="6"/>
      <c r="AH17" s="43">
        <f t="shared" ref="AH17:AH41" si="0">COUNTIF($C17:$AG17, "U")</f>
        <v>0</v>
      </c>
      <c r="AI17" s="43">
        <f t="shared" ref="AI17:AI41" si="1">COUNTIF($C17:$AG17, "H")</f>
        <v>0</v>
      </c>
      <c r="AJ17" s="43">
        <f t="shared" ref="AJ17:AJ41" si="2">COUNTIF($C17:$AG17, "M")</f>
        <v>0</v>
      </c>
      <c r="AK17" s="43">
        <f t="shared" ref="AK17:AK41" si="3">COUNTIF($C17:$AG17, "I")</f>
        <v>0</v>
      </c>
      <c r="AL17" s="43">
        <f t="shared" ref="AL17:AL41" si="4">COUNTIF($C17:$AG17, "S")</f>
        <v>0</v>
      </c>
      <c r="AM17" s="43">
        <f t="shared" ref="AM17:AM41" si="5">COUNTIF($C17:$AG17, "A")</f>
        <v>0</v>
      </c>
      <c r="AN17" s="43">
        <f t="shared" ref="AN17:AN41" si="6">COUNTIF($C17:$AG17, "J/S")</f>
        <v>0</v>
      </c>
      <c r="AO17" s="43">
        <f t="shared" ref="AO17:AO35" si="7">COUNTIF($C17:$AG17, "O")</f>
        <v>0</v>
      </c>
    </row>
    <row r="18" spans="1:41" x14ac:dyDescent="0.25">
      <c r="A18" s="38"/>
      <c r="B18" s="3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28"/>
      <c r="AE18" s="6"/>
      <c r="AF18" s="6"/>
      <c r="AG18" s="6"/>
      <c r="AH18" s="43">
        <f t="shared" si="0"/>
        <v>0</v>
      </c>
      <c r="AI18" s="43">
        <f t="shared" si="1"/>
        <v>0</v>
      </c>
      <c r="AJ18" s="43">
        <f t="shared" si="2"/>
        <v>0</v>
      </c>
      <c r="AK18" s="43">
        <f t="shared" si="3"/>
        <v>0</v>
      </c>
      <c r="AL18" s="43">
        <f t="shared" si="4"/>
        <v>0</v>
      </c>
      <c r="AM18" s="43">
        <f t="shared" si="5"/>
        <v>0</v>
      </c>
      <c r="AN18" s="43">
        <f t="shared" si="6"/>
        <v>0</v>
      </c>
      <c r="AO18" s="43">
        <f t="shared" si="7"/>
        <v>0</v>
      </c>
    </row>
    <row r="19" spans="1:41" x14ac:dyDescent="0.25">
      <c r="A19" s="38"/>
      <c r="B19" s="38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28"/>
      <c r="AE19" s="6"/>
      <c r="AF19" s="6"/>
      <c r="AG19" s="6"/>
      <c r="AH19" s="43">
        <f t="shared" si="0"/>
        <v>0</v>
      </c>
      <c r="AI19" s="43">
        <f t="shared" si="1"/>
        <v>0</v>
      </c>
      <c r="AJ19" s="43">
        <f t="shared" si="2"/>
        <v>0</v>
      </c>
      <c r="AK19" s="43">
        <f t="shared" si="3"/>
        <v>0</v>
      </c>
      <c r="AL19" s="43">
        <f t="shared" si="4"/>
        <v>0</v>
      </c>
      <c r="AM19" s="43">
        <f t="shared" si="5"/>
        <v>0</v>
      </c>
      <c r="AN19" s="43">
        <f t="shared" si="6"/>
        <v>0</v>
      </c>
      <c r="AO19" s="43">
        <f t="shared" si="7"/>
        <v>0</v>
      </c>
    </row>
    <row r="20" spans="1:41" x14ac:dyDescent="0.25">
      <c r="A20" s="38"/>
      <c r="B20" s="3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28"/>
      <c r="AE20" s="6"/>
      <c r="AF20" s="6"/>
      <c r="AG20" s="6"/>
      <c r="AH20" s="43">
        <f t="shared" si="0"/>
        <v>0</v>
      </c>
      <c r="AI20" s="43">
        <f t="shared" si="1"/>
        <v>0</v>
      </c>
      <c r="AJ20" s="43">
        <f t="shared" si="2"/>
        <v>0</v>
      </c>
      <c r="AK20" s="43">
        <f t="shared" si="3"/>
        <v>0</v>
      </c>
      <c r="AL20" s="43">
        <f t="shared" si="4"/>
        <v>0</v>
      </c>
      <c r="AM20" s="43">
        <f t="shared" si="5"/>
        <v>0</v>
      </c>
      <c r="AN20" s="43">
        <f t="shared" si="6"/>
        <v>0</v>
      </c>
      <c r="AO20" s="43">
        <f t="shared" si="7"/>
        <v>0</v>
      </c>
    </row>
    <row r="21" spans="1:41" x14ac:dyDescent="0.25">
      <c r="A21" s="38"/>
      <c r="B21" s="38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28"/>
      <c r="AE21" s="6"/>
      <c r="AF21" s="6"/>
      <c r="AG21" s="6"/>
      <c r="AH21" s="43">
        <f t="shared" si="0"/>
        <v>0</v>
      </c>
      <c r="AI21" s="43">
        <f t="shared" si="1"/>
        <v>0</v>
      </c>
      <c r="AJ21" s="43">
        <f t="shared" si="2"/>
        <v>0</v>
      </c>
      <c r="AK21" s="43">
        <f t="shared" si="3"/>
        <v>0</v>
      </c>
      <c r="AL21" s="43">
        <f t="shared" si="4"/>
        <v>0</v>
      </c>
      <c r="AM21" s="43">
        <f t="shared" si="5"/>
        <v>0</v>
      </c>
      <c r="AN21" s="43">
        <f t="shared" si="6"/>
        <v>0</v>
      </c>
      <c r="AO21" s="43">
        <f t="shared" si="7"/>
        <v>0</v>
      </c>
    </row>
    <row r="22" spans="1:41" x14ac:dyDescent="0.25">
      <c r="A22" s="38"/>
      <c r="B22" s="3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28"/>
      <c r="AE22" s="6"/>
      <c r="AF22" s="6"/>
      <c r="AG22" s="6"/>
      <c r="AH22" s="43">
        <f t="shared" si="0"/>
        <v>0</v>
      </c>
      <c r="AI22" s="43">
        <f t="shared" si="1"/>
        <v>0</v>
      </c>
      <c r="AJ22" s="43">
        <f t="shared" si="2"/>
        <v>0</v>
      </c>
      <c r="AK22" s="43">
        <f t="shared" si="3"/>
        <v>0</v>
      </c>
      <c r="AL22" s="43">
        <f t="shared" si="4"/>
        <v>0</v>
      </c>
      <c r="AM22" s="43">
        <f t="shared" si="5"/>
        <v>0</v>
      </c>
      <c r="AN22" s="43">
        <f t="shared" si="6"/>
        <v>0</v>
      </c>
      <c r="AO22" s="43">
        <f t="shared" si="7"/>
        <v>0</v>
      </c>
    </row>
    <row r="23" spans="1:41" x14ac:dyDescent="0.25">
      <c r="A23" s="38"/>
      <c r="B23" s="3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28"/>
      <c r="AE23" s="6"/>
      <c r="AF23" s="6"/>
      <c r="AG23" s="6"/>
      <c r="AH23" s="43">
        <f t="shared" si="0"/>
        <v>0</v>
      </c>
      <c r="AI23" s="43">
        <f t="shared" si="1"/>
        <v>0</v>
      </c>
      <c r="AJ23" s="43">
        <f t="shared" si="2"/>
        <v>0</v>
      </c>
      <c r="AK23" s="43">
        <f t="shared" si="3"/>
        <v>0</v>
      </c>
      <c r="AL23" s="43">
        <f t="shared" si="4"/>
        <v>0</v>
      </c>
      <c r="AM23" s="43">
        <f t="shared" si="5"/>
        <v>0</v>
      </c>
      <c r="AN23" s="43">
        <f t="shared" si="6"/>
        <v>0</v>
      </c>
      <c r="AO23" s="43">
        <f t="shared" si="7"/>
        <v>0</v>
      </c>
    </row>
    <row r="24" spans="1:41" x14ac:dyDescent="0.25">
      <c r="A24" s="38"/>
      <c r="B24" s="3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28"/>
      <c r="AE24" s="6"/>
      <c r="AF24" s="6"/>
      <c r="AG24" s="6"/>
      <c r="AH24" s="43">
        <f t="shared" si="0"/>
        <v>0</v>
      </c>
      <c r="AI24" s="43">
        <f t="shared" si="1"/>
        <v>0</v>
      </c>
      <c r="AJ24" s="43">
        <f t="shared" si="2"/>
        <v>0</v>
      </c>
      <c r="AK24" s="43">
        <f t="shared" si="3"/>
        <v>0</v>
      </c>
      <c r="AL24" s="43">
        <f t="shared" si="4"/>
        <v>0</v>
      </c>
      <c r="AM24" s="43">
        <f t="shared" si="5"/>
        <v>0</v>
      </c>
      <c r="AN24" s="43">
        <f t="shared" si="6"/>
        <v>0</v>
      </c>
      <c r="AO24" s="43">
        <f t="shared" si="7"/>
        <v>0</v>
      </c>
    </row>
    <row r="25" spans="1:41" x14ac:dyDescent="0.25">
      <c r="A25" s="38"/>
      <c r="B25" s="38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28"/>
      <c r="AE25" s="6"/>
      <c r="AF25" s="6"/>
      <c r="AG25" s="6"/>
      <c r="AH25" s="43">
        <f t="shared" si="0"/>
        <v>0</v>
      </c>
      <c r="AI25" s="43">
        <f t="shared" si="1"/>
        <v>0</v>
      </c>
      <c r="AJ25" s="43">
        <f t="shared" si="2"/>
        <v>0</v>
      </c>
      <c r="AK25" s="43">
        <f t="shared" si="3"/>
        <v>0</v>
      </c>
      <c r="AL25" s="43">
        <f t="shared" si="4"/>
        <v>0</v>
      </c>
      <c r="AM25" s="43">
        <f t="shared" si="5"/>
        <v>0</v>
      </c>
      <c r="AN25" s="43">
        <f t="shared" si="6"/>
        <v>0</v>
      </c>
      <c r="AO25" s="43">
        <f t="shared" si="7"/>
        <v>0</v>
      </c>
    </row>
    <row r="26" spans="1:41" x14ac:dyDescent="0.25">
      <c r="A26" s="38"/>
      <c r="B26" s="3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28"/>
      <c r="AE26" s="6"/>
      <c r="AF26" s="6"/>
      <c r="AG26" s="6"/>
      <c r="AH26" s="43">
        <f t="shared" si="0"/>
        <v>0</v>
      </c>
      <c r="AI26" s="43">
        <f t="shared" si="1"/>
        <v>0</v>
      </c>
      <c r="AJ26" s="43">
        <f t="shared" si="2"/>
        <v>0</v>
      </c>
      <c r="AK26" s="43">
        <f t="shared" si="3"/>
        <v>0</v>
      </c>
      <c r="AL26" s="43">
        <f t="shared" si="4"/>
        <v>0</v>
      </c>
      <c r="AM26" s="43">
        <f t="shared" si="5"/>
        <v>0</v>
      </c>
      <c r="AN26" s="43">
        <f t="shared" si="6"/>
        <v>0</v>
      </c>
      <c r="AO26" s="43">
        <f t="shared" si="7"/>
        <v>0</v>
      </c>
    </row>
    <row r="27" spans="1:41" x14ac:dyDescent="0.25">
      <c r="A27" s="38"/>
      <c r="B27" s="3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28"/>
      <c r="AE27" s="6"/>
      <c r="AF27" s="6"/>
      <c r="AG27" s="6"/>
      <c r="AH27" s="43">
        <f t="shared" si="0"/>
        <v>0</v>
      </c>
      <c r="AI27" s="43">
        <f t="shared" si="1"/>
        <v>0</v>
      </c>
      <c r="AJ27" s="43">
        <f t="shared" si="2"/>
        <v>0</v>
      </c>
      <c r="AK27" s="43">
        <f t="shared" si="3"/>
        <v>0</v>
      </c>
      <c r="AL27" s="43">
        <f t="shared" si="4"/>
        <v>0</v>
      </c>
      <c r="AM27" s="43">
        <f t="shared" si="5"/>
        <v>0</v>
      </c>
      <c r="AN27" s="43">
        <f t="shared" si="6"/>
        <v>0</v>
      </c>
      <c r="AO27" s="43">
        <f t="shared" si="7"/>
        <v>0</v>
      </c>
    </row>
    <row r="28" spans="1:41" x14ac:dyDescent="0.25">
      <c r="A28" s="38"/>
      <c r="B28" s="38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28"/>
      <c r="AE28" s="6"/>
      <c r="AF28" s="6"/>
      <c r="AG28" s="6"/>
      <c r="AH28" s="43">
        <f t="shared" si="0"/>
        <v>0</v>
      </c>
      <c r="AI28" s="43">
        <f t="shared" si="1"/>
        <v>0</v>
      </c>
      <c r="AJ28" s="43">
        <f t="shared" si="2"/>
        <v>0</v>
      </c>
      <c r="AK28" s="43">
        <f t="shared" si="3"/>
        <v>0</v>
      </c>
      <c r="AL28" s="43">
        <f t="shared" si="4"/>
        <v>0</v>
      </c>
      <c r="AM28" s="43">
        <f t="shared" si="5"/>
        <v>0</v>
      </c>
      <c r="AN28" s="43">
        <f t="shared" si="6"/>
        <v>0</v>
      </c>
      <c r="AO28" s="43">
        <f t="shared" si="7"/>
        <v>0</v>
      </c>
    </row>
    <row r="29" spans="1:41" x14ac:dyDescent="0.25">
      <c r="A29" s="38"/>
      <c r="B29" s="3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28"/>
      <c r="AE29" s="6"/>
      <c r="AF29" s="6"/>
      <c r="AG29" s="6"/>
      <c r="AH29" s="43">
        <f t="shared" si="0"/>
        <v>0</v>
      </c>
      <c r="AI29" s="43">
        <f t="shared" si="1"/>
        <v>0</v>
      </c>
      <c r="AJ29" s="43">
        <f t="shared" si="2"/>
        <v>0</v>
      </c>
      <c r="AK29" s="43">
        <f t="shared" si="3"/>
        <v>0</v>
      </c>
      <c r="AL29" s="43">
        <f t="shared" si="4"/>
        <v>0</v>
      </c>
      <c r="AM29" s="43">
        <f t="shared" si="5"/>
        <v>0</v>
      </c>
      <c r="AN29" s="43">
        <f t="shared" si="6"/>
        <v>0</v>
      </c>
      <c r="AO29" s="43">
        <f t="shared" si="7"/>
        <v>0</v>
      </c>
    </row>
    <row r="30" spans="1:41" x14ac:dyDescent="0.25">
      <c r="A30" s="38"/>
      <c r="B30" s="3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28"/>
      <c r="AE30" s="6"/>
      <c r="AF30" s="6"/>
      <c r="AG30" s="6"/>
      <c r="AH30" s="43">
        <f t="shared" si="0"/>
        <v>0</v>
      </c>
      <c r="AI30" s="43">
        <f t="shared" si="1"/>
        <v>0</v>
      </c>
      <c r="AJ30" s="43">
        <f t="shared" si="2"/>
        <v>0</v>
      </c>
      <c r="AK30" s="43">
        <f t="shared" si="3"/>
        <v>0</v>
      </c>
      <c r="AL30" s="43">
        <f t="shared" si="4"/>
        <v>0</v>
      </c>
      <c r="AM30" s="43">
        <f t="shared" si="5"/>
        <v>0</v>
      </c>
      <c r="AN30" s="43">
        <f t="shared" si="6"/>
        <v>0</v>
      </c>
      <c r="AO30" s="43">
        <f t="shared" si="7"/>
        <v>0</v>
      </c>
    </row>
    <row r="31" spans="1:41" x14ac:dyDescent="0.25">
      <c r="A31" s="38"/>
      <c r="B31" s="3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28"/>
      <c r="AE31" s="6"/>
      <c r="AF31" s="6"/>
      <c r="AG31" s="6"/>
      <c r="AH31" s="43">
        <f t="shared" si="0"/>
        <v>0</v>
      </c>
      <c r="AI31" s="43">
        <f t="shared" si="1"/>
        <v>0</v>
      </c>
      <c r="AJ31" s="43">
        <f t="shared" si="2"/>
        <v>0</v>
      </c>
      <c r="AK31" s="43">
        <f t="shared" si="3"/>
        <v>0</v>
      </c>
      <c r="AL31" s="43">
        <f t="shared" si="4"/>
        <v>0</v>
      </c>
      <c r="AM31" s="43">
        <f t="shared" si="5"/>
        <v>0</v>
      </c>
      <c r="AN31" s="43">
        <f t="shared" si="6"/>
        <v>0</v>
      </c>
      <c r="AO31" s="43">
        <f t="shared" si="7"/>
        <v>0</v>
      </c>
    </row>
    <row r="32" spans="1:41" x14ac:dyDescent="0.25">
      <c r="A32" s="38"/>
      <c r="B32" s="3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28"/>
      <c r="AE32" s="6"/>
      <c r="AF32" s="6"/>
      <c r="AG32" s="6"/>
      <c r="AH32" s="43">
        <f t="shared" si="0"/>
        <v>0</v>
      </c>
      <c r="AI32" s="43">
        <f t="shared" si="1"/>
        <v>0</v>
      </c>
      <c r="AJ32" s="43">
        <f t="shared" si="2"/>
        <v>0</v>
      </c>
      <c r="AK32" s="43">
        <f t="shared" si="3"/>
        <v>0</v>
      </c>
      <c r="AL32" s="43">
        <f t="shared" si="4"/>
        <v>0</v>
      </c>
      <c r="AM32" s="43">
        <f t="shared" si="5"/>
        <v>0</v>
      </c>
      <c r="AN32" s="43">
        <f t="shared" si="6"/>
        <v>0</v>
      </c>
      <c r="AO32" s="43">
        <f t="shared" si="7"/>
        <v>0</v>
      </c>
    </row>
    <row r="33" spans="1:41" x14ac:dyDescent="0.25">
      <c r="A33" s="38"/>
      <c r="B33" s="3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28"/>
      <c r="AE33" s="6"/>
      <c r="AF33" s="6"/>
      <c r="AG33" s="6"/>
      <c r="AH33" s="43">
        <f t="shared" si="0"/>
        <v>0</v>
      </c>
      <c r="AI33" s="43">
        <f t="shared" si="1"/>
        <v>0</v>
      </c>
      <c r="AJ33" s="43">
        <f t="shared" si="2"/>
        <v>0</v>
      </c>
      <c r="AK33" s="43">
        <f t="shared" si="3"/>
        <v>0</v>
      </c>
      <c r="AL33" s="43">
        <f t="shared" si="4"/>
        <v>0</v>
      </c>
      <c r="AM33" s="43">
        <f t="shared" si="5"/>
        <v>0</v>
      </c>
      <c r="AN33" s="43">
        <f t="shared" si="6"/>
        <v>0</v>
      </c>
      <c r="AO33" s="43">
        <f t="shared" si="7"/>
        <v>0</v>
      </c>
    </row>
    <row r="34" spans="1:41" x14ac:dyDescent="0.25">
      <c r="A34" s="38"/>
      <c r="B34" s="59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28"/>
      <c r="AE34" s="6"/>
      <c r="AF34" s="6"/>
      <c r="AG34" s="6"/>
      <c r="AH34" s="43">
        <f t="shared" si="0"/>
        <v>0</v>
      </c>
      <c r="AI34" s="43">
        <f t="shared" si="1"/>
        <v>0</v>
      </c>
      <c r="AJ34" s="43">
        <f t="shared" si="2"/>
        <v>0</v>
      </c>
      <c r="AK34" s="43">
        <f t="shared" si="3"/>
        <v>0</v>
      </c>
      <c r="AL34" s="43">
        <f t="shared" si="4"/>
        <v>0</v>
      </c>
      <c r="AM34" s="43">
        <f t="shared" si="5"/>
        <v>0</v>
      </c>
      <c r="AN34" s="43">
        <f t="shared" si="6"/>
        <v>0</v>
      </c>
      <c r="AO34" s="43">
        <f t="shared" si="7"/>
        <v>0</v>
      </c>
    </row>
    <row r="35" spans="1:41" x14ac:dyDescent="0.25">
      <c r="A35" s="38"/>
      <c r="B35" s="5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28"/>
      <c r="AE35" s="6"/>
      <c r="AF35" s="6"/>
      <c r="AG35" s="6"/>
      <c r="AH35" s="43">
        <f t="shared" si="0"/>
        <v>0</v>
      </c>
      <c r="AI35" s="43">
        <f t="shared" si="1"/>
        <v>0</v>
      </c>
      <c r="AJ35" s="43">
        <f t="shared" si="2"/>
        <v>0</v>
      </c>
      <c r="AK35" s="43">
        <f t="shared" si="3"/>
        <v>0</v>
      </c>
      <c r="AL35" s="43">
        <f t="shared" si="4"/>
        <v>0</v>
      </c>
      <c r="AM35" s="43">
        <f t="shared" si="5"/>
        <v>0</v>
      </c>
      <c r="AN35" s="43">
        <f t="shared" si="6"/>
        <v>0</v>
      </c>
      <c r="AO35" s="43">
        <f t="shared" si="7"/>
        <v>0</v>
      </c>
    </row>
    <row r="36" spans="1:41" x14ac:dyDescent="0.25">
      <c r="A36" s="55" t="s">
        <v>70</v>
      </c>
      <c r="B36" s="56" t="s">
        <v>71</v>
      </c>
      <c r="C36" s="195" t="s">
        <v>115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7"/>
      <c r="AH36" s="46" t="s">
        <v>9</v>
      </c>
      <c r="AI36" s="46" t="s">
        <v>27</v>
      </c>
      <c r="AJ36" s="46" t="s">
        <v>36</v>
      </c>
      <c r="AK36" s="46" t="s">
        <v>63</v>
      </c>
      <c r="AL36" s="46" t="s">
        <v>25</v>
      </c>
      <c r="AM36" s="46" t="s">
        <v>59</v>
      </c>
      <c r="AN36" s="46" t="s">
        <v>64</v>
      </c>
      <c r="AO36" s="46" t="s">
        <v>61</v>
      </c>
    </row>
    <row r="37" spans="1:41" x14ac:dyDescent="0.25">
      <c r="A37" s="38"/>
      <c r="B37" s="3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28"/>
      <c r="AE37" s="6"/>
      <c r="AF37" s="6"/>
      <c r="AG37" s="6"/>
      <c r="AH37" s="43">
        <f t="shared" si="0"/>
        <v>0</v>
      </c>
      <c r="AI37" s="43">
        <f t="shared" si="1"/>
        <v>0</v>
      </c>
      <c r="AJ37" s="43">
        <f t="shared" si="2"/>
        <v>0</v>
      </c>
      <c r="AK37" s="43">
        <f t="shared" si="3"/>
        <v>0</v>
      </c>
      <c r="AL37" s="43">
        <f t="shared" si="4"/>
        <v>0</v>
      </c>
      <c r="AM37" s="43">
        <f t="shared" si="5"/>
        <v>0</v>
      </c>
      <c r="AN37" s="43">
        <f t="shared" si="6"/>
        <v>0</v>
      </c>
      <c r="AO37" s="43">
        <f>COUNTIF($C37:$AG37, "O")</f>
        <v>0</v>
      </c>
    </row>
    <row r="38" spans="1:41" x14ac:dyDescent="0.25">
      <c r="A38" s="38"/>
      <c r="B38" s="3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28"/>
      <c r="AE38" s="6"/>
      <c r="AF38" s="6"/>
      <c r="AG38" s="6"/>
      <c r="AH38" s="43">
        <f t="shared" si="0"/>
        <v>0</v>
      </c>
      <c r="AI38" s="43">
        <f t="shared" si="1"/>
        <v>0</v>
      </c>
      <c r="AJ38" s="43">
        <f t="shared" si="2"/>
        <v>0</v>
      </c>
      <c r="AK38" s="43">
        <f t="shared" si="3"/>
        <v>0</v>
      </c>
      <c r="AL38" s="43">
        <f t="shared" si="4"/>
        <v>0</v>
      </c>
      <c r="AM38" s="43">
        <f t="shared" si="5"/>
        <v>0</v>
      </c>
      <c r="AN38" s="43">
        <f t="shared" si="6"/>
        <v>0</v>
      </c>
      <c r="AO38" s="43">
        <f t="shared" ref="AO38:AO41" si="8">COUNTIF($C38:$AG38, "O")</f>
        <v>0</v>
      </c>
    </row>
    <row r="39" spans="1:41" x14ac:dyDescent="0.25">
      <c r="A39" s="38"/>
      <c r="B39" s="3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28"/>
      <c r="AE39" s="6"/>
      <c r="AF39" s="6"/>
      <c r="AG39" s="6"/>
      <c r="AH39" s="43">
        <f t="shared" si="0"/>
        <v>0</v>
      </c>
      <c r="AI39" s="43">
        <f t="shared" si="1"/>
        <v>0</v>
      </c>
      <c r="AJ39" s="43">
        <f t="shared" si="2"/>
        <v>0</v>
      </c>
      <c r="AK39" s="43">
        <f t="shared" si="3"/>
        <v>0</v>
      </c>
      <c r="AL39" s="43">
        <f t="shared" si="4"/>
        <v>0</v>
      </c>
      <c r="AM39" s="43">
        <f t="shared" si="5"/>
        <v>0</v>
      </c>
      <c r="AN39" s="43">
        <f t="shared" si="6"/>
        <v>0</v>
      </c>
      <c r="AO39" s="43">
        <f t="shared" si="8"/>
        <v>0</v>
      </c>
    </row>
    <row r="40" spans="1:41" x14ac:dyDescent="0.25">
      <c r="A40" s="38"/>
      <c r="B40" s="38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28"/>
      <c r="AE40" s="6"/>
      <c r="AF40" s="6"/>
      <c r="AG40" s="6"/>
      <c r="AH40" s="43">
        <f t="shared" si="0"/>
        <v>0</v>
      </c>
      <c r="AI40" s="43">
        <f t="shared" si="1"/>
        <v>0</v>
      </c>
      <c r="AJ40" s="43">
        <f t="shared" si="2"/>
        <v>0</v>
      </c>
      <c r="AK40" s="43">
        <f t="shared" si="3"/>
        <v>0</v>
      </c>
      <c r="AL40" s="43">
        <f t="shared" si="4"/>
        <v>0</v>
      </c>
      <c r="AM40" s="43">
        <f t="shared" si="5"/>
        <v>0</v>
      </c>
      <c r="AN40" s="43">
        <f t="shared" si="6"/>
        <v>0</v>
      </c>
      <c r="AO40" s="43">
        <f t="shared" si="8"/>
        <v>0</v>
      </c>
    </row>
    <row r="41" spans="1:41" x14ac:dyDescent="0.25">
      <c r="A41" s="38"/>
      <c r="B41" s="38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28"/>
      <c r="AE41" s="6"/>
      <c r="AF41" s="6"/>
      <c r="AG41" s="6"/>
      <c r="AH41" s="43">
        <f t="shared" si="0"/>
        <v>0</v>
      </c>
      <c r="AI41" s="43">
        <f t="shared" si="1"/>
        <v>0</v>
      </c>
      <c r="AJ41" s="43">
        <f t="shared" si="2"/>
        <v>0</v>
      </c>
      <c r="AK41" s="43">
        <f t="shared" si="3"/>
        <v>0</v>
      </c>
      <c r="AL41" s="43">
        <f t="shared" si="4"/>
        <v>0</v>
      </c>
      <c r="AM41" s="43">
        <f t="shared" si="5"/>
        <v>0</v>
      </c>
      <c r="AN41" s="43">
        <f t="shared" si="6"/>
        <v>0</v>
      </c>
      <c r="AO41" s="43">
        <f t="shared" si="8"/>
        <v>0</v>
      </c>
    </row>
    <row r="43" spans="1:41" ht="17.399999999999999" x14ac:dyDescent="0.25">
      <c r="C43" s="187" t="s">
        <v>105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</row>
    <row r="44" spans="1:41" x14ac:dyDescent="0.25">
      <c r="J44" s="146"/>
      <c r="W44" s="53"/>
      <c r="X44" s="53"/>
      <c r="Y44" s="53"/>
    </row>
    <row r="45" spans="1:41" x14ac:dyDescent="0.25">
      <c r="C45" s="144" t="s">
        <v>17</v>
      </c>
      <c r="D45" s="145"/>
      <c r="E45" s="146"/>
      <c r="F45" s="146"/>
      <c r="G45" s="146"/>
      <c r="H45" s="146"/>
      <c r="I45" s="146"/>
      <c r="J45" s="146"/>
      <c r="O45" s="144" t="s">
        <v>19</v>
      </c>
      <c r="P45" s="146"/>
      <c r="Q45" s="146"/>
      <c r="R45" s="146"/>
      <c r="S45" s="53"/>
      <c r="T45" s="53"/>
      <c r="U45" s="53"/>
      <c r="V45" s="53"/>
      <c r="W45" s="53"/>
      <c r="X45" s="53"/>
      <c r="Y45" s="53"/>
    </row>
    <row r="46" spans="1:41" x14ac:dyDescent="0.25">
      <c r="C46" s="147" t="s">
        <v>91</v>
      </c>
      <c r="D46" s="146"/>
      <c r="E46" s="146"/>
      <c r="F46" s="146"/>
      <c r="G46" s="146"/>
      <c r="H46" s="146"/>
      <c r="I46" s="146"/>
      <c r="J46" s="146"/>
      <c r="O46" s="148" t="s">
        <v>92</v>
      </c>
      <c r="P46" s="146"/>
      <c r="Q46" s="146"/>
      <c r="R46" s="146"/>
      <c r="S46" s="53"/>
      <c r="T46" s="53"/>
      <c r="U46" s="53"/>
      <c r="V46" s="53"/>
      <c r="W46" s="53"/>
      <c r="X46" s="53"/>
      <c r="Y46" s="53"/>
    </row>
    <row r="47" spans="1:41" ht="19.5" customHeight="1" x14ac:dyDescent="0.25">
      <c r="C47" s="149" t="s">
        <v>93</v>
      </c>
      <c r="D47" s="150"/>
      <c r="E47" s="150"/>
      <c r="F47" s="150"/>
      <c r="G47" s="150"/>
      <c r="H47" s="150"/>
      <c r="I47" s="150"/>
      <c r="J47" s="150"/>
      <c r="O47" s="149" t="s">
        <v>93</v>
      </c>
      <c r="P47" s="150"/>
      <c r="Q47" s="150"/>
      <c r="R47" s="150"/>
      <c r="S47" s="53"/>
      <c r="T47" s="53"/>
      <c r="U47" s="53"/>
      <c r="V47" s="53"/>
      <c r="W47" s="53"/>
      <c r="X47" s="53"/>
      <c r="Y47" s="53"/>
    </row>
    <row r="48" spans="1:41" ht="15.6" x14ac:dyDescent="0.3">
      <c r="C48" s="119" t="s">
        <v>18</v>
      </c>
      <c r="D48" s="145" t="s">
        <v>24</v>
      </c>
      <c r="E48" s="151"/>
      <c r="I48" s="121" t="s">
        <v>59</v>
      </c>
      <c r="J48" s="146" t="s">
        <v>56</v>
      </c>
      <c r="K48" s="146"/>
      <c r="L48" s="146"/>
      <c r="O48" s="119" t="s">
        <v>9</v>
      </c>
      <c r="P48" s="146"/>
      <c r="Q48" s="146"/>
      <c r="R48" s="146"/>
      <c r="S48" s="53"/>
      <c r="T48" s="53"/>
      <c r="U48" s="53"/>
      <c r="V48" s="53"/>
      <c r="W48" s="53"/>
      <c r="X48" s="53"/>
      <c r="Y48" s="53"/>
    </row>
    <row r="49" spans="1:26" ht="15.6" x14ac:dyDescent="0.3">
      <c r="C49" s="119" t="s">
        <v>25</v>
      </c>
      <c r="D49" s="145" t="s">
        <v>26</v>
      </c>
      <c r="E49" s="151"/>
      <c r="I49" s="119" t="s">
        <v>64</v>
      </c>
      <c r="J49" s="145" t="s">
        <v>60</v>
      </c>
      <c r="K49" s="146"/>
      <c r="L49" s="146"/>
      <c r="M49" s="146"/>
      <c r="N49" s="146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6" ht="15.6" x14ac:dyDescent="0.3">
      <c r="C50" s="119" t="s">
        <v>27</v>
      </c>
      <c r="D50" s="145" t="s">
        <v>28</v>
      </c>
      <c r="E50" s="151"/>
      <c r="I50" s="119" t="s">
        <v>61</v>
      </c>
      <c r="J50" s="145" t="s">
        <v>62</v>
      </c>
      <c r="K50" s="146"/>
      <c r="L50" s="146"/>
      <c r="M50" s="146"/>
      <c r="N50" s="146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6" ht="15.6" x14ac:dyDescent="0.3">
      <c r="C51" s="119" t="s">
        <v>36</v>
      </c>
      <c r="D51" s="145" t="s">
        <v>94</v>
      </c>
      <c r="E51" s="151"/>
      <c r="F51" s="146"/>
      <c r="G51" s="146"/>
      <c r="H51" s="146"/>
      <c r="I51" s="146"/>
      <c r="J51" s="146"/>
      <c r="K51" s="146"/>
      <c r="L51" s="146"/>
      <c r="M51" s="146"/>
      <c r="N51" s="146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6" s="53" customFormat="1" ht="15.6" x14ac:dyDescent="0.3">
      <c r="A52" s="57"/>
      <c r="B52" s="57"/>
      <c r="C52" s="58"/>
      <c r="D52" s="54"/>
      <c r="E52" s="58"/>
    </row>
    <row r="53" spans="1:26" ht="17.399999999999999" x14ac:dyDescent="0.25">
      <c r="C53" s="185" t="s">
        <v>106</v>
      </c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</row>
    <row r="54" spans="1:26" ht="15.6" x14ac:dyDescent="0.3">
      <c r="C54" s="138" t="s">
        <v>107</v>
      </c>
      <c r="Z54" s="11"/>
    </row>
    <row r="55" spans="1:26" ht="9" customHeight="1" x14ac:dyDescent="0.3">
      <c r="C55" s="138"/>
      <c r="Z55" s="11"/>
    </row>
    <row r="56" spans="1:26" ht="15.6" x14ac:dyDescent="0.3">
      <c r="C56" s="50" t="s">
        <v>5</v>
      </c>
      <c r="D56" s="1" t="s">
        <v>39</v>
      </c>
      <c r="E56" s="1"/>
      <c r="Z56" s="12"/>
    </row>
    <row r="57" spans="1:26" ht="15.6" x14ac:dyDescent="0.3">
      <c r="C57" s="50" t="s">
        <v>6</v>
      </c>
      <c r="D57" s="10" t="s">
        <v>38</v>
      </c>
      <c r="E57" s="1"/>
      <c r="Z57" s="12"/>
    </row>
    <row r="58" spans="1:26" ht="15.6" x14ac:dyDescent="0.3">
      <c r="C58" s="50" t="s">
        <v>7</v>
      </c>
      <c r="D58" s="1" t="s">
        <v>37</v>
      </c>
      <c r="E58" s="1"/>
    </row>
    <row r="59" spans="1:26" ht="15.6" x14ac:dyDescent="0.3">
      <c r="C59" s="50" t="s">
        <v>8</v>
      </c>
      <c r="D59" s="10" t="s">
        <v>29</v>
      </c>
      <c r="E59" s="1"/>
    </row>
  </sheetData>
  <mergeCells count="21">
    <mergeCell ref="AI1:AO13"/>
    <mergeCell ref="A14:B14"/>
    <mergeCell ref="B7:B8"/>
    <mergeCell ref="C7:N8"/>
    <mergeCell ref="B3:B4"/>
    <mergeCell ref="C3:N4"/>
    <mergeCell ref="P3:R4"/>
    <mergeCell ref="P5:R6"/>
    <mergeCell ref="B1:AG2"/>
    <mergeCell ref="A1:A11"/>
    <mergeCell ref="AA3:AF11"/>
    <mergeCell ref="C10:N10"/>
    <mergeCell ref="C5:N5"/>
    <mergeCell ref="S3:W4"/>
    <mergeCell ref="S5:W6"/>
    <mergeCell ref="A13:B13"/>
    <mergeCell ref="C36:AG36"/>
    <mergeCell ref="C43:Y43"/>
    <mergeCell ref="C53:Y53"/>
    <mergeCell ref="C15:AG15"/>
    <mergeCell ref="C12:N12"/>
  </mergeCells>
  <pageMargins left="0.3" right="0.15" top="0.28000000000000003" bottom="0.18" header="0.25" footer="0.14000000000000001"/>
  <pageSetup scale="64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99"/>
    <pageSetUpPr fitToPage="1"/>
  </sheetPr>
  <dimension ref="A1:AP59"/>
  <sheetViews>
    <sheetView workbookViewId="0">
      <selection activeCell="AI3" sqref="AI3:AO11"/>
    </sheetView>
  </sheetViews>
  <sheetFormatPr defaultColWidth="9.109375" defaultRowHeight="13.8" x14ac:dyDescent="0.25"/>
  <cols>
    <col min="1" max="2" width="20.6640625" style="61" customWidth="1"/>
    <col min="3" max="41" width="3.5546875" style="60" customWidth="1"/>
    <col min="42" max="16384" width="9.109375" style="60"/>
  </cols>
  <sheetData>
    <row r="1" spans="1:41" ht="27.75" customHeight="1" x14ac:dyDescent="0.25">
      <c r="A1" s="234" t="s">
        <v>119</v>
      </c>
      <c r="B1" s="221" t="s">
        <v>16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41" ht="17.25" customHeight="1" x14ac:dyDescent="0.25">
      <c r="A2" s="235"/>
      <c r="K2" s="62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41" ht="13.8" customHeight="1" x14ac:dyDescent="0.25">
      <c r="A3" s="235"/>
      <c r="B3" s="201" t="s">
        <v>11</v>
      </c>
      <c r="C3" s="224">
        <f>'September - DATA INFO'!C3</f>
        <v>0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64"/>
      <c r="P3" s="226" t="s">
        <v>21</v>
      </c>
      <c r="Q3" s="226"/>
      <c r="R3" s="226"/>
      <c r="S3" s="227" t="str">
        <f>'September - DATA INFO'!S3</f>
        <v>2019-2020</v>
      </c>
      <c r="T3" s="227"/>
      <c r="U3" s="227"/>
      <c r="V3" s="227"/>
      <c r="W3" s="227"/>
      <c r="X3" s="65"/>
      <c r="Y3" s="65"/>
      <c r="Z3" s="65"/>
      <c r="AA3" s="270" t="s">
        <v>120</v>
      </c>
      <c r="AB3" s="271"/>
      <c r="AC3" s="271"/>
      <c r="AD3" s="271"/>
      <c r="AE3" s="271"/>
      <c r="AF3" s="272"/>
      <c r="AI3" s="251" t="s">
        <v>122</v>
      </c>
      <c r="AJ3" s="260"/>
      <c r="AK3" s="260"/>
      <c r="AL3" s="260"/>
      <c r="AM3" s="260"/>
      <c r="AN3" s="260"/>
      <c r="AO3" s="261"/>
    </row>
    <row r="4" spans="1:41" ht="6.75" customHeight="1" x14ac:dyDescent="0.25">
      <c r="A4" s="235"/>
      <c r="B4" s="20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64"/>
      <c r="P4" s="226"/>
      <c r="Q4" s="226"/>
      <c r="R4" s="226"/>
      <c r="S4" s="227"/>
      <c r="T4" s="227"/>
      <c r="U4" s="227"/>
      <c r="V4" s="227"/>
      <c r="W4" s="227"/>
      <c r="AA4" s="273"/>
      <c r="AB4" s="274"/>
      <c r="AC4" s="274"/>
      <c r="AD4" s="274"/>
      <c r="AE4" s="274"/>
      <c r="AF4" s="275"/>
      <c r="AI4" s="262"/>
      <c r="AJ4" s="263"/>
      <c r="AK4" s="263"/>
      <c r="AL4" s="263"/>
      <c r="AM4" s="263"/>
      <c r="AN4" s="263"/>
      <c r="AO4" s="264"/>
    </row>
    <row r="5" spans="1:41" ht="15" customHeight="1" x14ac:dyDescent="0.25">
      <c r="A5" s="235"/>
      <c r="B5" s="137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64"/>
      <c r="P5" s="215" t="s">
        <v>22</v>
      </c>
      <c r="Q5" s="215"/>
      <c r="R5" s="215"/>
      <c r="S5" s="216" t="s">
        <v>30</v>
      </c>
      <c r="T5" s="216"/>
      <c r="U5" s="216"/>
      <c r="V5" s="216"/>
      <c r="W5" s="216"/>
      <c r="X5" s="66"/>
      <c r="Y5" s="65"/>
      <c r="Z5" s="65"/>
      <c r="AA5" s="273"/>
      <c r="AB5" s="274"/>
      <c r="AC5" s="274"/>
      <c r="AD5" s="274"/>
      <c r="AE5" s="274"/>
      <c r="AF5" s="275"/>
      <c r="AI5" s="262"/>
      <c r="AJ5" s="263"/>
      <c r="AK5" s="263"/>
      <c r="AL5" s="263"/>
      <c r="AM5" s="263"/>
      <c r="AN5" s="263"/>
      <c r="AO5" s="264"/>
    </row>
    <row r="6" spans="1:41" x14ac:dyDescent="0.25">
      <c r="A6" s="235"/>
      <c r="B6" s="42"/>
      <c r="C6" s="67"/>
      <c r="D6" s="68"/>
      <c r="E6" s="68"/>
      <c r="F6" s="68"/>
      <c r="G6" s="69"/>
      <c r="H6" s="69"/>
      <c r="I6" s="69"/>
      <c r="J6" s="69"/>
      <c r="K6" s="69"/>
      <c r="L6" s="69"/>
      <c r="M6" s="69"/>
      <c r="N6" s="69"/>
      <c r="O6" s="64"/>
      <c r="P6" s="215"/>
      <c r="Q6" s="215"/>
      <c r="R6" s="215"/>
      <c r="S6" s="216"/>
      <c r="T6" s="216"/>
      <c r="U6" s="216"/>
      <c r="V6" s="216"/>
      <c r="W6" s="216"/>
      <c r="X6" s="66"/>
      <c r="AA6" s="273"/>
      <c r="AB6" s="274"/>
      <c r="AC6" s="274"/>
      <c r="AD6" s="274"/>
      <c r="AE6" s="274"/>
      <c r="AF6" s="275"/>
      <c r="AI6" s="262"/>
      <c r="AJ6" s="263"/>
      <c r="AK6" s="263"/>
      <c r="AL6" s="263"/>
      <c r="AM6" s="263"/>
      <c r="AN6" s="263"/>
      <c r="AO6" s="264"/>
    </row>
    <row r="7" spans="1:41" ht="3.75" customHeight="1" thickBot="1" x14ac:dyDescent="0.3">
      <c r="A7" s="235"/>
      <c r="B7" s="201" t="s">
        <v>103</v>
      </c>
      <c r="C7" s="217">
        <f>'September - DATA INFO'!C7</f>
        <v>0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64"/>
      <c r="AA7" s="273"/>
      <c r="AB7" s="274"/>
      <c r="AC7" s="274"/>
      <c r="AD7" s="274"/>
      <c r="AE7" s="274"/>
      <c r="AF7" s="275"/>
      <c r="AI7" s="262"/>
      <c r="AJ7" s="263"/>
      <c r="AK7" s="263"/>
      <c r="AL7" s="263"/>
      <c r="AM7" s="263"/>
      <c r="AN7" s="263"/>
      <c r="AO7" s="264"/>
    </row>
    <row r="8" spans="1:41" ht="21" customHeight="1" x14ac:dyDescent="0.25">
      <c r="A8" s="235"/>
      <c r="B8" s="201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64"/>
      <c r="P8" s="162" t="s">
        <v>114</v>
      </c>
      <c r="Q8" s="163"/>
      <c r="R8" s="163"/>
      <c r="S8" s="163"/>
      <c r="T8" s="163"/>
      <c r="U8" s="163"/>
      <c r="V8" s="163"/>
      <c r="W8" s="164"/>
      <c r="X8" s="165">
        <f>SUM(V9+V10+V11+V12)</f>
        <v>0</v>
      </c>
      <c r="Y8" s="166"/>
      <c r="Z8" s="65"/>
      <c r="AA8" s="273"/>
      <c r="AB8" s="274"/>
      <c r="AC8" s="274"/>
      <c r="AD8" s="274"/>
      <c r="AE8" s="274"/>
      <c r="AF8" s="275"/>
      <c r="AI8" s="262"/>
      <c r="AJ8" s="263"/>
      <c r="AK8" s="263"/>
      <c r="AL8" s="263"/>
      <c r="AM8" s="263"/>
      <c r="AN8" s="263"/>
      <c r="AO8" s="264"/>
    </row>
    <row r="9" spans="1:41" x14ac:dyDescent="0.25">
      <c r="B9" s="4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64"/>
      <c r="P9" s="167" t="s">
        <v>12</v>
      </c>
      <c r="Q9" s="72"/>
      <c r="R9" s="72"/>
      <c r="S9" s="72"/>
      <c r="T9" s="64"/>
      <c r="U9" s="73"/>
      <c r="V9" s="73">
        <f>COUNTIF($C$14:$AG$14, "G")</f>
        <v>0</v>
      </c>
      <c r="W9" s="73"/>
      <c r="X9" s="64"/>
      <c r="Y9" s="168"/>
      <c r="Z9" s="65"/>
      <c r="AA9" s="273"/>
      <c r="AB9" s="274"/>
      <c r="AC9" s="274"/>
      <c r="AD9" s="274"/>
      <c r="AE9" s="274"/>
      <c r="AF9" s="275"/>
      <c r="AI9" s="262"/>
      <c r="AJ9" s="263"/>
      <c r="AK9" s="263"/>
      <c r="AL9" s="263"/>
      <c r="AM9" s="263"/>
      <c r="AN9" s="263"/>
      <c r="AO9" s="264"/>
    </row>
    <row r="10" spans="1:41" ht="18.600000000000001" customHeight="1" x14ac:dyDescent="0.25">
      <c r="B10" s="137" t="s">
        <v>104</v>
      </c>
      <c r="C10" s="222">
        <f>'September - DATA INFO'!C10</f>
        <v>0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74"/>
      <c r="P10" s="167" t="s">
        <v>13</v>
      </c>
      <c r="Q10" s="72"/>
      <c r="R10" s="72"/>
      <c r="S10" s="72"/>
      <c r="T10" s="64"/>
      <c r="U10" s="73"/>
      <c r="V10" s="73">
        <f>COUNTIF($C$14:$AG$14,"P")+COUNTIF($C$14:$AG$14,"D")+COUNTIF($C$14:$AG$14, "TB")+COUNTIF($C$14:$AG$14, "B")+COUNTIF($C$14:$AG$14, "CT")</f>
        <v>0</v>
      </c>
      <c r="W10" s="73"/>
      <c r="X10" s="64"/>
      <c r="Y10" s="168"/>
      <c r="Z10" s="64"/>
      <c r="AA10" s="273"/>
      <c r="AB10" s="274"/>
      <c r="AC10" s="274"/>
      <c r="AD10" s="274"/>
      <c r="AE10" s="274"/>
      <c r="AF10" s="275"/>
      <c r="AG10" s="75"/>
      <c r="AI10" s="262"/>
      <c r="AJ10" s="263"/>
      <c r="AK10" s="263"/>
      <c r="AL10" s="263"/>
      <c r="AM10" s="263"/>
      <c r="AN10" s="263"/>
      <c r="AO10" s="264"/>
    </row>
    <row r="11" spans="1:41" x14ac:dyDescent="0.25">
      <c r="B11" s="42"/>
      <c r="C11" s="71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P11" s="167" t="s">
        <v>14</v>
      </c>
      <c r="Q11" s="72"/>
      <c r="R11" s="72"/>
      <c r="S11" s="72"/>
      <c r="T11" s="64"/>
      <c r="U11" s="73"/>
      <c r="V11" s="73">
        <f>COUNTIF($C$14:$AG$14, "E")</f>
        <v>0</v>
      </c>
      <c r="W11" s="73"/>
      <c r="X11" s="64"/>
      <c r="Y11" s="169"/>
      <c r="Z11" s="64"/>
      <c r="AA11" s="276"/>
      <c r="AB11" s="277"/>
      <c r="AC11" s="277"/>
      <c r="AD11" s="277"/>
      <c r="AE11" s="277"/>
      <c r="AF11" s="278"/>
      <c r="AI11" s="265"/>
      <c r="AJ11" s="266"/>
      <c r="AK11" s="266"/>
      <c r="AL11" s="266"/>
      <c r="AM11" s="266"/>
      <c r="AN11" s="266"/>
      <c r="AO11" s="267"/>
    </row>
    <row r="12" spans="1:41" ht="18" customHeight="1" x14ac:dyDescent="0.25">
      <c r="B12" s="137" t="s">
        <v>10</v>
      </c>
      <c r="C12" s="223">
        <f>'September - DATA INFO'!C12</f>
        <v>0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P12" s="167" t="s">
        <v>15</v>
      </c>
      <c r="Q12" s="72"/>
      <c r="R12" s="72"/>
      <c r="S12" s="72"/>
      <c r="T12" s="64"/>
      <c r="U12" s="72"/>
      <c r="V12" s="72">
        <f>COUNTIF($C$14:$AG$14, "T")</f>
        <v>0</v>
      </c>
      <c r="W12" s="72"/>
      <c r="X12" s="64"/>
      <c r="Y12" s="169"/>
      <c r="Z12" s="64"/>
      <c r="AA12" s="64"/>
      <c r="AB12" s="64"/>
      <c r="AC12" s="64"/>
      <c r="AD12" s="70"/>
      <c r="AE12" s="70"/>
      <c r="AF12" s="64"/>
    </row>
    <row r="13" spans="1:41" ht="35.4" customHeight="1" x14ac:dyDescent="0.25">
      <c r="A13" s="219" t="s">
        <v>65</v>
      </c>
      <c r="B13" s="220"/>
      <c r="C13" s="135">
        <v>43739</v>
      </c>
      <c r="D13" s="135">
        <v>43740</v>
      </c>
      <c r="E13" s="135">
        <v>43741</v>
      </c>
      <c r="F13" s="135">
        <v>43742</v>
      </c>
      <c r="G13" s="135">
        <v>43743</v>
      </c>
      <c r="H13" s="135">
        <v>43744</v>
      </c>
      <c r="I13" s="135">
        <v>43745</v>
      </c>
      <c r="J13" s="135">
        <v>43746</v>
      </c>
      <c r="K13" s="135">
        <v>43747</v>
      </c>
      <c r="L13" s="135">
        <v>43748</v>
      </c>
      <c r="M13" s="135">
        <v>43749</v>
      </c>
      <c r="N13" s="135">
        <v>43750</v>
      </c>
      <c r="O13" s="135">
        <v>43751</v>
      </c>
      <c r="P13" s="135">
        <v>43752</v>
      </c>
      <c r="Q13" s="135">
        <v>43753</v>
      </c>
      <c r="R13" s="135">
        <v>43754</v>
      </c>
      <c r="S13" s="135">
        <v>43755</v>
      </c>
      <c r="T13" s="135">
        <v>43756</v>
      </c>
      <c r="U13" s="135">
        <v>43757</v>
      </c>
      <c r="V13" s="135">
        <v>43758</v>
      </c>
      <c r="W13" s="135">
        <v>43759</v>
      </c>
      <c r="X13" s="135">
        <v>43760</v>
      </c>
      <c r="Y13" s="135">
        <v>43761</v>
      </c>
      <c r="Z13" s="135">
        <v>43762</v>
      </c>
      <c r="AA13" s="135">
        <v>43763</v>
      </c>
      <c r="AB13" s="135">
        <v>43764</v>
      </c>
      <c r="AC13" s="135">
        <v>43765</v>
      </c>
      <c r="AD13" s="135">
        <v>43766</v>
      </c>
      <c r="AE13" s="135">
        <v>43767</v>
      </c>
      <c r="AF13" s="170">
        <v>43768</v>
      </c>
      <c r="AG13" s="170">
        <v>43769</v>
      </c>
      <c r="AH13" s="85"/>
    </row>
    <row r="14" spans="1:41" s="16" customFormat="1" ht="21.6" customHeight="1" x14ac:dyDescent="0.3">
      <c r="A14" s="205" t="s">
        <v>108</v>
      </c>
      <c r="B14" s="206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41" ht="13.8" customHeight="1" x14ac:dyDescent="0.25">
      <c r="A15" s="55" t="s">
        <v>68</v>
      </c>
      <c r="B15" s="94" t="s">
        <v>69</v>
      </c>
      <c r="C15" s="195" t="s">
        <v>110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7"/>
      <c r="AH15" s="78" t="s">
        <v>9</v>
      </c>
      <c r="AI15" s="78" t="s">
        <v>27</v>
      </c>
      <c r="AJ15" s="78" t="s">
        <v>36</v>
      </c>
      <c r="AK15" s="78" t="s">
        <v>63</v>
      </c>
      <c r="AL15" s="78" t="s">
        <v>25</v>
      </c>
      <c r="AM15" s="78" t="s">
        <v>59</v>
      </c>
      <c r="AN15" s="78" t="s">
        <v>64</v>
      </c>
      <c r="AO15" s="78" t="s">
        <v>61</v>
      </c>
    </row>
    <row r="16" spans="1:41" x14ac:dyDescent="0.25">
      <c r="A16" s="87">
        <f>'September - DATA INFO'!A16</f>
        <v>0</v>
      </c>
      <c r="B16" s="87">
        <f>'September - DATA INFO'!B16</f>
        <v>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80">
        <f>COUNTIF($C16:$AG16, "U")</f>
        <v>0</v>
      </c>
      <c r="AI16" s="80">
        <f>COUNTIF($C16:$AG16, "H")</f>
        <v>0</v>
      </c>
      <c r="AJ16" s="80">
        <f>COUNTIF($C16:$AG16, "M")</f>
        <v>0</v>
      </c>
      <c r="AK16" s="80">
        <f>COUNTIF($C16:$AG16, "I")</f>
        <v>0</v>
      </c>
      <c r="AL16" s="80">
        <f>COUNTIF($C16:$AG16, "S")</f>
        <v>0</v>
      </c>
      <c r="AM16" s="80">
        <f>COUNTIF($C16:$AG16, "A")</f>
        <v>0</v>
      </c>
      <c r="AN16" s="80">
        <f>COUNTIF($C16:$AG16, "J/S")</f>
        <v>0</v>
      </c>
      <c r="AO16" s="80">
        <f>COUNTIF($C16:$AG16, "O")</f>
        <v>0</v>
      </c>
    </row>
    <row r="17" spans="1:42" x14ac:dyDescent="0.25">
      <c r="A17" s="87">
        <f>'September - DATA INFO'!A17</f>
        <v>0</v>
      </c>
      <c r="B17" s="87">
        <f>'September - DATA INFO'!B17</f>
        <v>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80">
        <f t="shared" ref="AH17:AH41" si="0">COUNTIF($C17:$AG17, "U")</f>
        <v>0</v>
      </c>
      <c r="AI17" s="80">
        <f t="shared" ref="AI17:AI41" si="1">COUNTIF($C17:$AG17, "H")</f>
        <v>0</v>
      </c>
      <c r="AJ17" s="80">
        <f t="shared" ref="AJ17:AJ41" si="2">COUNTIF($C17:$AG17, "M")</f>
        <v>0</v>
      </c>
      <c r="AK17" s="80">
        <f t="shared" ref="AK17:AK41" si="3">COUNTIF($C17:$AG17, "I")</f>
        <v>0</v>
      </c>
      <c r="AL17" s="80">
        <f t="shared" ref="AL17:AL41" si="4">COUNTIF($C17:$AG17, "S")</f>
        <v>0</v>
      </c>
      <c r="AM17" s="80">
        <f t="shared" ref="AM17:AM41" si="5">COUNTIF($C17:$AG17, "A")</f>
        <v>0</v>
      </c>
      <c r="AN17" s="80">
        <f t="shared" ref="AN17:AN41" si="6">COUNTIF($C17:$AG17, "J/S")</f>
        <v>0</v>
      </c>
      <c r="AO17" s="80">
        <f t="shared" ref="AO17:AO41" si="7">COUNTIF($C17:$AG17, "O")</f>
        <v>0</v>
      </c>
      <c r="AP17" s="233"/>
    </row>
    <row r="18" spans="1:42" x14ac:dyDescent="0.25">
      <c r="A18" s="87">
        <f>'September - DATA INFO'!A18</f>
        <v>0</v>
      </c>
      <c r="B18" s="87">
        <f>'September - DATA INFO'!B18</f>
        <v>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80">
        <f t="shared" si="0"/>
        <v>0</v>
      </c>
      <c r="AI18" s="80">
        <f t="shared" si="1"/>
        <v>0</v>
      </c>
      <c r="AJ18" s="80">
        <f t="shared" si="2"/>
        <v>0</v>
      </c>
      <c r="AK18" s="80">
        <f t="shared" si="3"/>
        <v>0</v>
      </c>
      <c r="AL18" s="80">
        <f t="shared" si="4"/>
        <v>0</v>
      </c>
      <c r="AM18" s="80">
        <f t="shared" si="5"/>
        <v>0</v>
      </c>
      <c r="AN18" s="80">
        <f t="shared" si="6"/>
        <v>0</v>
      </c>
      <c r="AO18" s="80">
        <f t="shared" si="7"/>
        <v>0</v>
      </c>
    </row>
    <row r="19" spans="1:42" x14ac:dyDescent="0.25">
      <c r="A19" s="87">
        <f>'September - DATA INFO'!A19</f>
        <v>0</v>
      </c>
      <c r="B19" s="87">
        <f>'September - DATA INFO'!B19</f>
        <v>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80">
        <f t="shared" si="0"/>
        <v>0</v>
      </c>
      <c r="AI19" s="80">
        <f t="shared" si="1"/>
        <v>0</v>
      </c>
      <c r="AJ19" s="80">
        <f t="shared" si="2"/>
        <v>0</v>
      </c>
      <c r="AK19" s="80">
        <f t="shared" si="3"/>
        <v>0</v>
      </c>
      <c r="AL19" s="80">
        <f t="shared" si="4"/>
        <v>0</v>
      </c>
      <c r="AM19" s="80">
        <f t="shared" si="5"/>
        <v>0</v>
      </c>
      <c r="AN19" s="80">
        <f t="shared" si="6"/>
        <v>0</v>
      </c>
      <c r="AO19" s="80">
        <f t="shared" si="7"/>
        <v>0</v>
      </c>
    </row>
    <row r="20" spans="1:42" x14ac:dyDescent="0.25">
      <c r="A20" s="87">
        <f>'September - DATA INFO'!A20</f>
        <v>0</v>
      </c>
      <c r="B20" s="87">
        <f>'September - DATA INFO'!B20</f>
        <v>0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80">
        <f t="shared" si="0"/>
        <v>0</v>
      </c>
      <c r="AI20" s="80">
        <f t="shared" si="1"/>
        <v>0</v>
      </c>
      <c r="AJ20" s="80">
        <f t="shared" si="2"/>
        <v>0</v>
      </c>
      <c r="AK20" s="80">
        <f t="shared" si="3"/>
        <v>0</v>
      </c>
      <c r="AL20" s="80">
        <f t="shared" si="4"/>
        <v>0</v>
      </c>
      <c r="AM20" s="80">
        <f t="shared" si="5"/>
        <v>0</v>
      </c>
      <c r="AN20" s="80">
        <f t="shared" si="6"/>
        <v>0</v>
      </c>
      <c r="AO20" s="80">
        <f t="shared" si="7"/>
        <v>0</v>
      </c>
    </row>
    <row r="21" spans="1:42" x14ac:dyDescent="0.25">
      <c r="A21" s="87">
        <f>'September - DATA INFO'!A21</f>
        <v>0</v>
      </c>
      <c r="B21" s="87">
        <f>'September - DATA INFO'!B21</f>
        <v>0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80">
        <f t="shared" si="0"/>
        <v>0</v>
      </c>
      <c r="AI21" s="80">
        <f t="shared" si="1"/>
        <v>0</v>
      </c>
      <c r="AJ21" s="80">
        <f t="shared" si="2"/>
        <v>0</v>
      </c>
      <c r="AK21" s="80">
        <f t="shared" si="3"/>
        <v>0</v>
      </c>
      <c r="AL21" s="80">
        <f t="shared" si="4"/>
        <v>0</v>
      </c>
      <c r="AM21" s="80">
        <f t="shared" si="5"/>
        <v>0</v>
      </c>
      <c r="AN21" s="80">
        <f t="shared" si="6"/>
        <v>0</v>
      </c>
      <c r="AO21" s="80">
        <f t="shared" si="7"/>
        <v>0</v>
      </c>
    </row>
    <row r="22" spans="1:42" x14ac:dyDescent="0.25">
      <c r="A22" s="87">
        <f>'September - DATA INFO'!A22</f>
        <v>0</v>
      </c>
      <c r="B22" s="87">
        <f>'September - DATA INFO'!B22</f>
        <v>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80">
        <f t="shared" si="0"/>
        <v>0</v>
      </c>
      <c r="AI22" s="80">
        <f t="shared" si="1"/>
        <v>0</v>
      </c>
      <c r="AJ22" s="80">
        <f t="shared" si="2"/>
        <v>0</v>
      </c>
      <c r="AK22" s="80">
        <f t="shared" si="3"/>
        <v>0</v>
      </c>
      <c r="AL22" s="80">
        <f t="shared" si="4"/>
        <v>0</v>
      </c>
      <c r="AM22" s="80">
        <f t="shared" si="5"/>
        <v>0</v>
      </c>
      <c r="AN22" s="80">
        <f t="shared" si="6"/>
        <v>0</v>
      </c>
      <c r="AO22" s="80">
        <f t="shared" si="7"/>
        <v>0</v>
      </c>
    </row>
    <row r="23" spans="1:42" x14ac:dyDescent="0.25">
      <c r="A23" s="87">
        <f>'September - DATA INFO'!A23</f>
        <v>0</v>
      </c>
      <c r="B23" s="87">
        <f>'September - DATA INFO'!B23</f>
        <v>0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80">
        <f t="shared" si="0"/>
        <v>0</v>
      </c>
      <c r="AI23" s="80">
        <f t="shared" si="1"/>
        <v>0</v>
      </c>
      <c r="AJ23" s="80">
        <f t="shared" si="2"/>
        <v>0</v>
      </c>
      <c r="AK23" s="80">
        <f t="shared" si="3"/>
        <v>0</v>
      </c>
      <c r="AL23" s="80">
        <f t="shared" si="4"/>
        <v>0</v>
      </c>
      <c r="AM23" s="80">
        <f t="shared" si="5"/>
        <v>0</v>
      </c>
      <c r="AN23" s="80">
        <f t="shared" si="6"/>
        <v>0</v>
      </c>
      <c r="AO23" s="80">
        <f t="shared" si="7"/>
        <v>0</v>
      </c>
    </row>
    <row r="24" spans="1:42" x14ac:dyDescent="0.25">
      <c r="A24" s="87">
        <f>'September - DATA INFO'!A24</f>
        <v>0</v>
      </c>
      <c r="B24" s="87">
        <f>'September - DATA INFO'!B24</f>
        <v>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80">
        <f t="shared" si="0"/>
        <v>0</v>
      </c>
      <c r="AI24" s="80">
        <f t="shared" si="1"/>
        <v>0</v>
      </c>
      <c r="AJ24" s="80">
        <f t="shared" si="2"/>
        <v>0</v>
      </c>
      <c r="AK24" s="80">
        <f t="shared" si="3"/>
        <v>0</v>
      </c>
      <c r="AL24" s="80">
        <f t="shared" si="4"/>
        <v>0</v>
      </c>
      <c r="AM24" s="80">
        <f t="shared" si="5"/>
        <v>0</v>
      </c>
      <c r="AN24" s="80">
        <f t="shared" si="6"/>
        <v>0</v>
      </c>
      <c r="AO24" s="80">
        <f t="shared" si="7"/>
        <v>0</v>
      </c>
    </row>
    <row r="25" spans="1:42" x14ac:dyDescent="0.25">
      <c r="A25" s="87">
        <f>'September - DATA INFO'!A25</f>
        <v>0</v>
      </c>
      <c r="B25" s="87">
        <f>'September - DATA INFO'!B25</f>
        <v>0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80">
        <f t="shared" si="0"/>
        <v>0</v>
      </c>
      <c r="AI25" s="80">
        <f t="shared" si="1"/>
        <v>0</v>
      </c>
      <c r="AJ25" s="80">
        <f t="shared" si="2"/>
        <v>0</v>
      </c>
      <c r="AK25" s="80">
        <f t="shared" si="3"/>
        <v>0</v>
      </c>
      <c r="AL25" s="80">
        <f t="shared" si="4"/>
        <v>0</v>
      </c>
      <c r="AM25" s="80">
        <f t="shared" si="5"/>
        <v>0</v>
      </c>
      <c r="AN25" s="80">
        <f t="shared" si="6"/>
        <v>0</v>
      </c>
      <c r="AO25" s="80">
        <f t="shared" si="7"/>
        <v>0</v>
      </c>
    </row>
    <row r="26" spans="1:42" x14ac:dyDescent="0.25">
      <c r="A26" s="87">
        <f>'September - DATA INFO'!A26</f>
        <v>0</v>
      </c>
      <c r="B26" s="87">
        <f>'September - DATA INFO'!B26</f>
        <v>0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80">
        <f t="shared" si="0"/>
        <v>0</v>
      </c>
      <c r="AI26" s="80">
        <f t="shared" si="1"/>
        <v>0</v>
      </c>
      <c r="AJ26" s="80">
        <f t="shared" si="2"/>
        <v>0</v>
      </c>
      <c r="AK26" s="80">
        <f t="shared" si="3"/>
        <v>0</v>
      </c>
      <c r="AL26" s="80">
        <f t="shared" si="4"/>
        <v>0</v>
      </c>
      <c r="AM26" s="80">
        <f t="shared" si="5"/>
        <v>0</v>
      </c>
      <c r="AN26" s="80">
        <f t="shared" si="6"/>
        <v>0</v>
      </c>
      <c r="AO26" s="80">
        <f t="shared" si="7"/>
        <v>0</v>
      </c>
    </row>
    <row r="27" spans="1:42" x14ac:dyDescent="0.25">
      <c r="A27" s="87">
        <f>'September - DATA INFO'!A27</f>
        <v>0</v>
      </c>
      <c r="B27" s="87">
        <f>'September - DATA INFO'!B27</f>
        <v>0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80">
        <f t="shared" si="0"/>
        <v>0</v>
      </c>
      <c r="AI27" s="80">
        <f t="shared" si="1"/>
        <v>0</v>
      </c>
      <c r="AJ27" s="80">
        <f t="shared" si="2"/>
        <v>0</v>
      </c>
      <c r="AK27" s="80">
        <f t="shared" si="3"/>
        <v>0</v>
      </c>
      <c r="AL27" s="80">
        <f t="shared" si="4"/>
        <v>0</v>
      </c>
      <c r="AM27" s="80">
        <f t="shared" si="5"/>
        <v>0</v>
      </c>
      <c r="AN27" s="80">
        <f t="shared" si="6"/>
        <v>0</v>
      </c>
      <c r="AO27" s="80">
        <f t="shared" si="7"/>
        <v>0</v>
      </c>
    </row>
    <row r="28" spans="1:42" x14ac:dyDescent="0.25">
      <c r="A28" s="87">
        <f>'September - DATA INFO'!A28</f>
        <v>0</v>
      </c>
      <c r="B28" s="87">
        <f>'September - DATA INFO'!B28</f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80">
        <f t="shared" si="0"/>
        <v>0</v>
      </c>
      <c r="AI28" s="80">
        <f t="shared" si="1"/>
        <v>0</v>
      </c>
      <c r="AJ28" s="80">
        <f t="shared" si="2"/>
        <v>0</v>
      </c>
      <c r="AK28" s="80">
        <f t="shared" si="3"/>
        <v>0</v>
      </c>
      <c r="AL28" s="80">
        <f t="shared" si="4"/>
        <v>0</v>
      </c>
      <c r="AM28" s="80">
        <f t="shared" si="5"/>
        <v>0</v>
      </c>
      <c r="AN28" s="80">
        <f t="shared" si="6"/>
        <v>0</v>
      </c>
      <c r="AO28" s="80">
        <f t="shared" si="7"/>
        <v>0</v>
      </c>
    </row>
    <row r="29" spans="1:42" x14ac:dyDescent="0.25">
      <c r="A29" s="87">
        <f>'September - DATA INFO'!A29</f>
        <v>0</v>
      </c>
      <c r="B29" s="87">
        <f>'September - DATA INFO'!B29</f>
        <v>0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80">
        <f t="shared" si="0"/>
        <v>0</v>
      </c>
      <c r="AI29" s="80">
        <f t="shared" si="1"/>
        <v>0</v>
      </c>
      <c r="AJ29" s="80">
        <f t="shared" si="2"/>
        <v>0</v>
      </c>
      <c r="AK29" s="80">
        <f t="shared" si="3"/>
        <v>0</v>
      </c>
      <c r="AL29" s="80">
        <f t="shared" si="4"/>
        <v>0</v>
      </c>
      <c r="AM29" s="80">
        <f t="shared" si="5"/>
        <v>0</v>
      </c>
      <c r="AN29" s="80">
        <f t="shared" si="6"/>
        <v>0</v>
      </c>
      <c r="AO29" s="80">
        <f t="shared" si="7"/>
        <v>0</v>
      </c>
    </row>
    <row r="30" spans="1:42" x14ac:dyDescent="0.25">
      <c r="A30" s="87">
        <f>'September - DATA INFO'!A30</f>
        <v>0</v>
      </c>
      <c r="B30" s="87">
        <f>'September - DATA INFO'!B30</f>
        <v>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80">
        <f t="shared" si="0"/>
        <v>0</v>
      </c>
      <c r="AI30" s="80">
        <f t="shared" si="1"/>
        <v>0</v>
      </c>
      <c r="AJ30" s="80">
        <f t="shared" si="2"/>
        <v>0</v>
      </c>
      <c r="AK30" s="80">
        <f t="shared" si="3"/>
        <v>0</v>
      </c>
      <c r="AL30" s="80">
        <f t="shared" si="4"/>
        <v>0</v>
      </c>
      <c r="AM30" s="80">
        <f t="shared" si="5"/>
        <v>0</v>
      </c>
      <c r="AN30" s="80">
        <f t="shared" si="6"/>
        <v>0</v>
      </c>
      <c r="AO30" s="80">
        <f t="shared" si="7"/>
        <v>0</v>
      </c>
    </row>
    <row r="31" spans="1:42" x14ac:dyDescent="0.25">
      <c r="A31" s="87">
        <f>'September - DATA INFO'!A31</f>
        <v>0</v>
      </c>
      <c r="B31" s="87">
        <f>'September - DATA INFO'!B31</f>
        <v>0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80">
        <f t="shared" si="0"/>
        <v>0</v>
      </c>
      <c r="AI31" s="80">
        <f t="shared" si="1"/>
        <v>0</v>
      </c>
      <c r="AJ31" s="80">
        <f t="shared" si="2"/>
        <v>0</v>
      </c>
      <c r="AK31" s="80">
        <f t="shared" si="3"/>
        <v>0</v>
      </c>
      <c r="AL31" s="80">
        <f t="shared" si="4"/>
        <v>0</v>
      </c>
      <c r="AM31" s="80">
        <f t="shared" si="5"/>
        <v>0</v>
      </c>
      <c r="AN31" s="80">
        <f t="shared" si="6"/>
        <v>0</v>
      </c>
      <c r="AO31" s="80">
        <f t="shared" si="7"/>
        <v>0</v>
      </c>
    </row>
    <row r="32" spans="1:42" x14ac:dyDescent="0.25">
      <c r="A32" s="87">
        <f>'September - DATA INFO'!A32</f>
        <v>0</v>
      </c>
      <c r="B32" s="87">
        <f>'September - DATA INFO'!B32</f>
        <v>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80">
        <f t="shared" si="0"/>
        <v>0</v>
      </c>
      <c r="AI32" s="80">
        <f t="shared" si="1"/>
        <v>0</v>
      </c>
      <c r="AJ32" s="80">
        <f t="shared" si="2"/>
        <v>0</v>
      </c>
      <c r="AK32" s="80">
        <f t="shared" si="3"/>
        <v>0</v>
      </c>
      <c r="AL32" s="80">
        <f t="shared" si="4"/>
        <v>0</v>
      </c>
      <c r="AM32" s="80">
        <f t="shared" si="5"/>
        <v>0</v>
      </c>
      <c r="AN32" s="80">
        <f t="shared" si="6"/>
        <v>0</v>
      </c>
      <c r="AO32" s="80">
        <f t="shared" si="7"/>
        <v>0</v>
      </c>
    </row>
    <row r="33" spans="1:41" x14ac:dyDescent="0.25">
      <c r="A33" s="87">
        <f>'September - DATA INFO'!A33</f>
        <v>0</v>
      </c>
      <c r="B33" s="87">
        <f>'September - DATA INFO'!B33</f>
        <v>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80">
        <f t="shared" si="0"/>
        <v>0</v>
      </c>
      <c r="AI33" s="80">
        <f t="shared" si="1"/>
        <v>0</v>
      </c>
      <c r="AJ33" s="80">
        <f t="shared" si="2"/>
        <v>0</v>
      </c>
      <c r="AK33" s="80">
        <f t="shared" si="3"/>
        <v>0</v>
      </c>
      <c r="AL33" s="80">
        <f t="shared" si="4"/>
        <v>0</v>
      </c>
      <c r="AM33" s="80">
        <f t="shared" si="5"/>
        <v>0</v>
      </c>
      <c r="AN33" s="80">
        <f t="shared" si="6"/>
        <v>0</v>
      </c>
      <c r="AO33" s="80">
        <f t="shared" si="7"/>
        <v>0</v>
      </c>
    </row>
    <row r="34" spans="1:41" x14ac:dyDescent="0.25">
      <c r="A34" s="87">
        <f>'September - DATA INFO'!A34</f>
        <v>0</v>
      </c>
      <c r="B34" s="87">
        <f>'September - DATA INFO'!B34</f>
        <v>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80">
        <f t="shared" si="0"/>
        <v>0</v>
      </c>
      <c r="AI34" s="80">
        <f t="shared" si="1"/>
        <v>0</v>
      </c>
      <c r="AJ34" s="80">
        <f t="shared" si="2"/>
        <v>0</v>
      </c>
      <c r="AK34" s="80">
        <f t="shared" si="3"/>
        <v>0</v>
      </c>
      <c r="AL34" s="80">
        <f t="shared" si="4"/>
        <v>0</v>
      </c>
      <c r="AM34" s="80">
        <f t="shared" si="5"/>
        <v>0</v>
      </c>
      <c r="AN34" s="80">
        <f t="shared" si="6"/>
        <v>0</v>
      </c>
      <c r="AO34" s="80">
        <f t="shared" si="7"/>
        <v>0</v>
      </c>
    </row>
    <row r="35" spans="1:41" x14ac:dyDescent="0.25">
      <c r="A35" s="87">
        <f>'September - DATA INFO'!A35</f>
        <v>0</v>
      </c>
      <c r="B35" s="87">
        <f>'September - DATA INFO'!B35</f>
        <v>0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80">
        <f t="shared" si="0"/>
        <v>0</v>
      </c>
      <c r="AI35" s="80">
        <f t="shared" si="1"/>
        <v>0</v>
      </c>
      <c r="AJ35" s="80">
        <f t="shared" si="2"/>
        <v>0</v>
      </c>
      <c r="AK35" s="80">
        <f t="shared" si="3"/>
        <v>0</v>
      </c>
      <c r="AL35" s="80">
        <f t="shared" si="4"/>
        <v>0</v>
      </c>
      <c r="AM35" s="80">
        <f t="shared" si="5"/>
        <v>0</v>
      </c>
      <c r="AN35" s="80">
        <f t="shared" si="6"/>
        <v>0</v>
      </c>
      <c r="AO35" s="80">
        <f t="shared" si="7"/>
        <v>0</v>
      </c>
    </row>
    <row r="36" spans="1:41" x14ac:dyDescent="0.25">
      <c r="A36" s="76" t="s">
        <v>70</v>
      </c>
      <c r="B36" s="77" t="s">
        <v>71</v>
      </c>
      <c r="C36" s="195" t="s">
        <v>115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7"/>
      <c r="AH36" s="46" t="s">
        <v>9</v>
      </c>
      <c r="AI36" s="46" t="s">
        <v>27</v>
      </c>
      <c r="AJ36" s="46" t="s">
        <v>36</v>
      </c>
      <c r="AK36" s="46" t="s">
        <v>63</v>
      </c>
      <c r="AL36" s="46" t="s">
        <v>25</v>
      </c>
      <c r="AM36" s="46" t="s">
        <v>59</v>
      </c>
      <c r="AN36" s="46" t="s">
        <v>64</v>
      </c>
      <c r="AO36" s="46" t="s">
        <v>61</v>
      </c>
    </row>
    <row r="37" spans="1:41" x14ac:dyDescent="0.25">
      <c r="A37" s="87">
        <f>'September - DATA INFO'!A37</f>
        <v>0</v>
      </c>
      <c r="B37" s="87">
        <f>'September - DATA INFO'!B37</f>
        <v>0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80">
        <f t="shared" si="0"/>
        <v>0</v>
      </c>
      <c r="AI37" s="80">
        <f t="shared" si="1"/>
        <v>0</v>
      </c>
      <c r="AJ37" s="80">
        <f t="shared" si="2"/>
        <v>0</v>
      </c>
      <c r="AK37" s="80">
        <f t="shared" si="3"/>
        <v>0</v>
      </c>
      <c r="AL37" s="80">
        <f t="shared" si="4"/>
        <v>0</v>
      </c>
      <c r="AM37" s="80">
        <f t="shared" si="5"/>
        <v>0</v>
      </c>
      <c r="AN37" s="80">
        <f t="shared" si="6"/>
        <v>0</v>
      </c>
      <c r="AO37" s="80">
        <f t="shared" si="7"/>
        <v>0</v>
      </c>
    </row>
    <row r="38" spans="1:41" x14ac:dyDescent="0.25">
      <c r="A38" s="87">
        <f>'September - DATA INFO'!A38</f>
        <v>0</v>
      </c>
      <c r="B38" s="87">
        <f>'September - DATA INFO'!B38</f>
        <v>0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80">
        <f t="shared" si="0"/>
        <v>0</v>
      </c>
      <c r="AI38" s="80">
        <f t="shared" si="1"/>
        <v>0</v>
      </c>
      <c r="AJ38" s="80">
        <f t="shared" si="2"/>
        <v>0</v>
      </c>
      <c r="AK38" s="80">
        <f t="shared" si="3"/>
        <v>0</v>
      </c>
      <c r="AL38" s="80">
        <f t="shared" si="4"/>
        <v>0</v>
      </c>
      <c r="AM38" s="80">
        <f t="shared" si="5"/>
        <v>0</v>
      </c>
      <c r="AN38" s="80">
        <f t="shared" si="6"/>
        <v>0</v>
      </c>
      <c r="AO38" s="80">
        <f t="shared" si="7"/>
        <v>0</v>
      </c>
    </row>
    <row r="39" spans="1:41" x14ac:dyDescent="0.25">
      <c r="A39" s="87">
        <f>'September - DATA INFO'!A39</f>
        <v>0</v>
      </c>
      <c r="B39" s="87">
        <f>'September - DATA INFO'!B39</f>
        <v>0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80">
        <f t="shared" si="0"/>
        <v>0</v>
      </c>
      <c r="AI39" s="80">
        <f t="shared" si="1"/>
        <v>0</v>
      </c>
      <c r="AJ39" s="80">
        <f t="shared" si="2"/>
        <v>0</v>
      </c>
      <c r="AK39" s="80">
        <f t="shared" si="3"/>
        <v>0</v>
      </c>
      <c r="AL39" s="80">
        <f t="shared" si="4"/>
        <v>0</v>
      </c>
      <c r="AM39" s="80">
        <f t="shared" si="5"/>
        <v>0</v>
      </c>
      <c r="AN39" s="80">
        <f t="shared" si="6"/>
        <v>0</v>
      </c>
      <c r="AO39" s="80">
        <f t="shared" si="7"/>
        <v>0</v>
      </c>
    </row>
    <row r="40" spans="1:41" x14ac:dyDescent="0.25">
      <c r="A40" s="87">
        <f>'September - DATA INFO'!A40</f>
        <v>0</v>
      </c>
      <c r="B40" s="87">
        <f>'September - DATA INFO'!B40</f>
        <v>0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3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80">
        <f t="shared" si="0"/>
        <v>0</v>
      </c>
      <c r="AI40" s="80">
        <f t="shared" si="1"/>
        <v>0</v>
      </c>
      <c r="AJ40" s="80">
        <f t="shared" si="2"/>
        <v>0</v>
      </c>
      <c r="AK40" s="80">
        <f t="shared" si="3"/>
        <v>0</v>
      </c>
      <c r="AL40" s="80">
        <f t="shared" si="4"/>
        <v>0</v>
      </c>
      <c r="AM40" s="80">
        <f t="shared" si="5"/>
        <v>0</v>
      </c>
      <c r="AN40" s="80">
        <f t="shared" si="6"/>
        <v>0</v>
      </c>
      <c r="AO40" s="80">
        <f t="shared" si="7"/>
        <v>0</v>
      </c>
    </row>
    <row r="41" spans="1:41" x14ac:dyDescent="0.25">
      <c r="A41" s="87">
        <f>'September - DATA INFO'!A41</f>
        <v>0</v>
      </c>
      <c r="B41" s="87">
        <f>'September - DATA INFO'!B41</f>
        <v>0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3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80">
        <f t="shared" si="0"/>
        <v>0</v>
      </c>
      <c r="AI41" s="80">
        <f t="shared" si="1"/>
        <v>0</v>
      </c>
      <c r="AJ41" s="80">
        <f t="shared" si="2"/>
        <v>0</v>
      </c>
      <c r="AK41" s="80">
        <f t="shared" si="3"/>
        <v>0</v>
      </c>
      <c r="AL41" s="80">
        <f t="shared" si="4"/>
        <v>0</v>
      </c>
      <c r="AM41" s="80">
        <f t="shared" si="5"/>
        <v>0</v>
      </c>
      <c r="AN41" s="80">
        <f t="shared" si="6"/>
        <v>0</v>
      </c>
      <c r="AO41" s="80">
        <f t="shared" si="7"/>
        <v>0</v>
      </c>
    </row>
    <row r="43" spans="1:41" ht="17.399999999999999" x14ac:dyDescent="0.25">
      <c r="C43" s="187" t="s">
        <v>105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</row>
    <row r="44" spans="1:41" x14ac:dyDescent="0.25">
      <c r="R44" s="146"/>
      <c r="S44" s="53"/>
      <c r="T44" s="53"/>
      <c r="U44" s="53"/>
      <c r="V44" s="53"/>
      <c r="W44" s="53"/>
      <c r="X44" s="53"/>
      <c r="Y44" s="53"/>
    </row>
    <row r="45" spans="1:41" x14ac:dyDescent="0.25">
      <c r="C45" s="144" t="s">
        <v>17</v>
      </c>
      <c r="D45" s="145"/>
      <c r="E45" s="146"/>
      <c r="F45" s="146"/>
      <c r="G45" s="146"/>
      <c r="H45" s="146"/>
      <c r="I45" s="146"/>
      <c r="J45" s="146"/>
      <c r="K45" s="37"/>
      <c r="L45" s="37"/>
      <c r="M45" s="37"/>
      <c r="N45" s="37"/>
      <c r="O45" s="144" t="s">
        <v>19</v>
      </c>
      <c r="P45" s="146"/>
      <c r="Q45" s="146"/>
      <c r="R45" s="146"/>
      <c r="S45" s="53"/>
      <c r="T45" s="53"/>
      <c r="U45" s="53"/>
      <c r="V45" s="53"/>
      <c r="W45" s="53"/>
      <c r="X45" s="53"/>
      <c r="Y45" s="53"/>
    </row>
    <row r="46" spans="1:41" x14ac:dyDescent="0.25">
      <c r="C46" s="147" t="s">
        <v>91</v>
      </c>
      <c r="D46" s="146"/>
      <c r="E46" s="146"/>
      <c r="F46" s="146"/>
      <c r="G46" s="146"/>
      <c r="H46" s="146"/>
      <c r="I46" s="146"/>
      <c r="J46" s="146"/>
      <c r="K46" s="37"/>
      <c r="L46" s="37"/>
      <c r="M46" s="37"/>
      <c r="N46" s="37"/>
      <c r="O46" s="148" t="s">
        <v>92</v>
      </c>
      <c r="P46" s="146"/>
      <c r="Q46" s="146"/>
      <c r="R46" s="146"/>
      <c r="S46" s="53"/>
      <c r="T46" s="53"/>
      <c r="U46" s="53"/>
      <c r="V46" s="53"/>
      <c r="W46" s="53"/>
      <c r="X46" s="53"/>
      <c r="Y46" s="53"/>
    </row>
    <row r="47" spans="1:41" ht="19.5" customHeight="1" x14ac:dyDescent="0.25">
      <c r="C47" s="149" t="s">
        <v>93</v>
      </c>
      <c r="D47" s="150"/>
      <c r="E47" s="150"/>
      <c r="F47" s="150"/>
      <c r="G47" s="150"/>
      <c r="H47" s="150"/>
      <c r="I47" s="150"/>
      <c r="J47" s="150"/>
      <c r="K47" s="37"/>
      <c r="L47" s="37"/>
      <c r="M47" s="37"/>
      <c r="N47" s="37"/>
      <c r="O47" s="149" t="s">
        <v>93</v>
      </c>
      <c r="P47" s="150"/>
      <c r="Q47" s="150"/>
      <c r="R47" s="150"/>
      <c r="S47" s="53"/>
      <c r="T47" s="53"/>
      <c r="U47" s="53"/>
      <c r="V47" s="53"/>
      <c r="W47" s="53"/>
      <c r="X47" s="53"/>
      <c r="Y47" s="53"/>
    </row>
    <row r="48" spans="1:41" ht="15.6" x14ac:dyDescent="0.3">
      <c r="C48" s="119" t="s">
        <v>18</v>
      </c>
      <c r="D48" s="145" t="s">
        <v>24</v>
      </c>
      <c r="E48" s="151"/>
      <c r="F48" s="37"/>
      <c r="G48" s="37"/>
      <c r="H48" s="37"/>
      <c r="I48" s="121" t="s">
        <v>59</v>
      </c>
      <c r="J48" s="146" t="s">
        <v>56</v>
      </c>
      <c r="K48" s="146"/>
      <c r="L48" s="146"/>
      <c r="M48" s="37"/>
      <c r="N48" s="37"/>
      <c r="O48" s="119" t="s">
        <v>9</v>
      </c>
      <c r="P48" s="146"/>
      <c r="Q48" s="146"/>
      <c r="R48" s="146"/>
      <c r="S48" s="53"/>
      <c r="T48" s="53"/>
      <c r="U48" s="53"/>
      <c r="V48" s="53"/>
      <c r="W48" s="53"/>
      <c r="X48" s="53"/>
      <c r="Y48" s="53"/>
    </row>
    <row r="49" spans="1:26" ht="15.6" x14ac:dyDescent="0.3">
      <c r="C49" s="119" t="s">
        <v>25</v>
      </c>
      <c r="D49" s="145" t="s">
        <v>26</v>
      </c>
      <c r="E49" s="151"/>
      <c r="F49" s="37"/>
      <c r="G49" s="37"/>
      <c r="H49" s="37"/>
      <c r="I49" s="119" t="s">
        <v>64</v>
      </c>
      <c r="J49" s="145" t="s">
        <v>60</v>
      </c>
      <c r="K49" s="146"/>
      <c r="L49" s="146"/>
      <c r="M49" s="146"/>
      <c r="N49" s="146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6" ht="15.6" x14ac:dyDescent="0.3">
      <c r="C50" s="119" t="s">
        <v>27</v>
      </c>
      <c r="D50" s="145" t="s">
        <v>28</v>
      </c>
      <c r="E50" s="151"/>
      <c r="F50" s="37"/>
      <c r="G50" s="37"/>
      <c r="H50" s="37"/>
      <c r="I50" s="119" t="s">
        <v>61</v>
      </c>
      <c r="J50" s="145" t="s">
        <v>62</v>
      </c>
      <c r="K50" s="146"/>
      <c r="L50" s="146"/>
      <c r="M50" s="146"/>
      <c r="N50" s="146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6" ht="15.6" x14ac:dyDescent="0.3">
      <c r="C51" s="119" t="s">
        <v>36</v>
      </c>
      <c r="D51" s="145" t="s">
        <v>94</v>
      </c>
      <c r="E51" s="151"/>
      <c r="F51" s="146"/>
      <c r="G51" s="146"/>
      <c r="H51" s="146"/>
      <c r="I51" s="146"/>
      <c r="J51" s="146"/>
      <c r="K51" s="146"/>
      <c r="L51" s="146"/>
      <c r="M51" s="146"/>
      <c r="N51" s="146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6" s="85" customFormat="1" ht="15.6" x14ac:dyDescent="0.3">
      <c r="A52" s="84"/>
      <c r="B52" s="84"/>
      <c r="C52" s="58"/>
      <c r="D52" s="54"/>
      <c r="E52" s="58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6" ht="17.399999999999999" x14ac:dyDescent="0.25">
      <c r="C53" s="185" t="s">
        <v>106</v>
      </c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</row>
    <row r="54" spans="1:26" ht="15.6" x14ac:dyDescent="0.3">
      <c r="C54" s="138" t="s">
        <v>107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83"/>
    </row>
    <row r="55" spans="1:26" ht="15.6" x14ac:dyDescent="0.3">
      <c r="C55" s="1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86"/>
    </row>
    <row r="56" spans="1:26" ht="15.6" x14ac:dyDescent="0.3">
      <c r="C56" s="50" t="s">
        <v>5</v>
      </c>
      <c r="D56" s="37" t="s">
        <v>39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86"/>
    </row>
    <row r="57" spans="1:26" ht="15.6" x14ac:dyDescent="0.3">
      <c r="C57" s="50" t="s">
        <v>6</v>
      </c>
      <c r="D57" s="10" t="s">
        <v>38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6" ht="15.6" x14ac:dyDescent="0.3">
      <c r="C58" s="50" t="s">
        <v>7</v>
      </c>
      <c r="D58" s="37" t="s">
        <v>37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6" ht="15.6" x14ac:dyDescent="0.3">
      <c r="C59" s="50" t="s">
        <v>8</v>
      </c>
      <c r="D59" s="10" t="s">
        <v>29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</sheetData>
  <mergeCells count="21">
    <mergeCell ref="AI3:AO11"/>
    <mergeCell ref="B7:B8"/>
    <mergeCell ref="C7:N8"/>
    <mergeCell ref="A14:B14"/>
    <mergeCell ref="A13:B13"/>
    <mergeCell ref="B1:AG1"/>
    <mergeCell ref="C10:N10"/>
    <mergeCell ref="C12:N12"/>
    <mergeCell ref="B3:B4"/>
    <mergeCell ref="C3:N4"/>
    <mergeCell ref="P3:R4"/>
    <mergeCell ref="S3:W4"/>
    <mergeCell ref="A1:A8"/>
    <mergeCell ref="AA3:AF11"/>
    <mergeCell ref="C36:AG36"/>
    <mergeCell ref="C43:Y43"/>
    <mergeCell ref="C53:Y53"/>
    <mergeCell ref="C15:AG15"/>
    <mergeCell ref="C5:N5"/>
    <mergeCell ref="P5:R6"/>
    <mergeCell ref="S5:W6"/>
  </mergeCells>
  <pageMargins left="0.27" right="0.14000000000000001" top="0.3" bottom="0.18" header="0.24" footer="0.13"/>
  <pageSetup scale="64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AO59"/>
  <sheetViews>
    <sheetView workbookViewId="0">
      <selection activeCell="AI3" sqref="AI3:AO11"/>
    </sheetView>
  </sheetViews>
  <sheetFormatPr defaultColWidth="9.109375" defaultRowHeight="13.8" x14ac:dyDescent="0.25"/>
  <cols>
    <col min="1" max="2" width="20.6640625" style="61" customWidth="1"/>
    <col min="3" max="41" width="3.5546875" style="60" customWidth="1"/>
    <col min="42" max="16384" width="9.109375" style="60"/>
  </cols>
  <sheetData>
    <row r="1" spans="1:41" ht="27.75" customHeight="1" x14ac:dyDescent="0.25">
      <c r="A1" s="234" t="s">
        <v>119</v>
      </c>
      <c r="B1" s="221" t="s">
        <v>16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I1" s="269"/>
      <c r="AJ1" s="268"/>
      <c r="AK1" s="268"/>
      <c r="AL1" s="268"/>
      <c r="AM1" s="268"/>
      <c r="AN1" s="268"/>
      <c r="AO1" s="268"/>
    </row>
    <row r="2" spans="1:41" ht="12.75" customHeight="1" x14ac:dyDescent="0.25">
      <c r="A2" s="235"/>
      <c r="K2" s="62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AI2" s="268"/>
      <c r="AJ2" s="268"/>
      <c r="AK2" s="268"/>
      <c r="AL2" s="268"/>
      <c r="AM2" s="268"/>
      <c r="AN2" s="268"/>
      <c r="AO2" s="268"/>
    </row>
    <row r="3" spans="1:41" x14ac:dyDescent="0.25">
      <c r="A3" s="235"/>
      <c r="B3" s="201" t="s">
        <v>11</v>
      </c>
      <c r="C3" s="224">
        <f>'September - DATA INFO'!C3</f>
        <v>0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64"/>
      <c r="P3" s="226" t="s">
        <v>21</v>
      </c>
      <c r="Q3" s="226"/>
      <c r="R3" s="226"/>
      <c r="S3" s="227" t="str">
        <f>'September - DATA INFO'!S3</f>
        <v>2019-2020</v>
      </c>
      <c r="T3" s="227"/>
      <c r="U3" s="227"/>
      <c r="V3" s="227"/>
      <c r="W3" s="227"/>
      <c r="X3" s="65"/>
      <c r="Y3" s="65"/>
      <c r="Z3" s="65"/>
      <c r="AA3" s="244" t="s">
        <v>120</v>
      </c>
      <c r="AB3" s="245"/>
      <c r="AC3" s="245"/>
      <c r="AD3" s="245"/>
      <c r="AE3" s="245"/>
      <c r="AF3" s="246"/>
      <c r="AI3" s="251" t="s">
        <v>122</v>
      </c>
      <c r="AJ3" s="260"/>
      <c r="AK3" s="260"/>
      <c r="AL3" s="260"/>
      <c r="AM3" s="260"/>
      <c r="AN3" s="260"/>
      <c r="AO3" s="261"/>
    </row>
    <row r="4" spans="1:41" ht="6.75" customHeight="1" x14ac:dyDescent="0.25">
      <c r="A4" s="235"/>
      <c r="B4" s="20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64"/>
      <c r="P4" s="226"/>
      <c r="Q4" s="226"/>
      <c r="R4" s="226"/>
      <c r="S4" s="227"/>
      <c r="T4" s="227"/>
      <c r="U4" s="227"/>
      <c r="V4" s="227"/>
      <c r="W4" s="227"/>
      <c r="AA4" s="247"/>
      <c r="AB4" s="242"/>
      <c r="AC4" s="242"/>
      <c r="AD4" s="242"/>
      <c r="AE4" s="242"/>
      <c r="AF4" s="248"/>
      <c r="AI4" s="262"/>
      <c r="AJ4" s="263"/>
      <c r="AK4" s="263"/>
      <c r="AL4" s="263"/>
      <c r="AM4" s="263"/>
      <c r="AN4" s="263"/>
      <c r="AO4" s="264"/>
    </row>
    <row r="5" spans="1:41" ht="15" customHeight="1" x14ac:dyDescent="0.25">
      <c r="A5" s="235"/>
      <c r="B5" s="137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64"/>
      <c r="P5" s="215" t="s">
        <v>22</v>
      </c>
      <c r="Q5" s="215"/>
      <c r="R5" s="215"/>
      <c r="S5" s="216" t="s">
        <v>31</v>
      </c>
      <c r="T5" s="216"/>
      <c r="U5" s="216"/>
      <c r="V5" s="216"/>
      <c r="W5" s="216"/>
      <c r="X5" s="66"/>
      <c r="Y5" s="65"/>
      <c r="Z5" s="65"/>
      <c r="AA5" s="247"/>
      <c r="AB5" s="242"/>
      <c r="AC5" s="242"/>
      <c r="AD5" s="242"/>
      <c r="AE5" s="242"/>
      <c r="AF5" s="248"/>
      <c r="AI5" s="262"/>
      <c r="AJ5" s="263"/>
      <c r="AK5" s="263"/>
      <c r="AL5" s="263"/>
      <c r="AM5" s="263"/>
      <c r="AN5" s="263"/>
      <c r="AO5" s="264"/>
    </row>
    <row r="6" spans="1:41" x14ac:dyDescent="0.25">
      <c r="A6" s="235"/>
      <c r="B6" s="42"/>
      <c r="C6" s="67"/>
      <c r="D6" s="68"/>
      <c r="E6" s="68"/>
      <c r="F6" s="68"/>
      <c r="G6" s="69"/>
      <c r="H6" s="69"/>
      <c r="I6" s="69"/>
      <c r="J6" s="69"/>
      <c r="K6" s="69"/>
      <c r="L6" s="69"/>
      <c r="M6" s="69"/>
      <c r="N6" s="69"/>
      <c r="O6" s="64"/>
      <c r="P6" s="215"/>
      <c r="Q6" s="215"/>
      <c r="R6" s="215"/>
      <c r="S6" s="216"/>
      <c r="T6" s="216"/>
      <c r="U6" s="216"/>
      <c r="V6" s="216"/>
      <c r="W6" s="216"/>
      <c r="X6" s="66"/>
      <c r="AA6" s="247"/>
      <c r="AB6" s="242"/>
      <c r="AC6" s="242"/>
      <c r="AD6" s="242"/>
      <c r="AE6" s="242"/>
      <c r="AF6" s="248"/>
      <c r="AI6" s="262"/>
      <c r="AJ6" s="263"/>
      <c r="AK6" s="263"/>
      <c r="AL6" s="263"/>
      <c r="AM6" s="263"/>
      <c r="AN6" s="263"/>
      <c r="AO6" s="264"/>
    </row>
    <row r="7" spans="1:41" ht="3.75" customHeight="1" thickBot="1" x14ac:dyDescent="0.3">
      <c r="A7" s="235"/>
      <c r="B7" s="201" t="s">
        <v>103</v>
      </c>
      <c r="C7" s="217">
        <f>'September - DATA INFO'!C7</f>
        <v>0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64"/>
      <c r="AA7" s="247"/>
      <c r="AB7" s="242"/>
      <c r="AC7" s="242"/>
      <c r="AD7" s="242"/>
      <c r="AE7" s="242"/>
      <c r="AF7" s="248"/>
      <c r="AI7" s="262"/>
      <c r="AJ7" s="263"/>
      <c r="AK7" s="263"/>
      <c r="AL7" s="263"/>
      <c r="AM7" s="263"/>
      <c r="AN7" s="263"/>
      <c r="AO7" s="264"/>
    </row>
    <row r="8" spans="1:41" ht="21" customHeight="1" x14ac:dyDescent="0.25">
      <c r="A8" s="235"/>
      <c r="B8" s="201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64"/>
      <c r="P8" s="162" t="s">
        <v>114</v>
      </c>
      <c r="Q8" s="163"/>
      <c r="R8" s="163"/>
      <c r="S8" s="163"/>
      <c r="T8" s="163"/>
      <c r="U8" s="163"/>
      <c r="V8" s="163"/>
      <c r="W8" s="164"/>
      <c r="X8" s="165">
        <f>SUM(V9+V10+V11+V12)</f>
        <v>0</v>
      </c>
      <c r="Y8" s="166"/>
      <c r="Z8" s="65"/>
      <c r="AA8" s="247"/>
      <c r="AB8" s="242"/>
      <c r="AC8" s="242"/>
      <c r="AD8" s="242"/>
      <c r="AE8" s="242"/>
      <c r="AF8" s="248"/>
      <c r="AI8" s="262"/>
      <c r="AJ8" s="263"/>
      <c r="AK8" s="263"/>
      <c r="AL8" s="263"/>
      <c r="AM8" s="263"/>
      <c r="AN8" s="263"/>
      <c r="AO8" s="264"/>
    </row>
    <row r="9" spans="1:41" x14ac:dyDescent="0.25">
      <c r="A9" s="236"/>
      <c r="B9" s="4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64"/>
      <c r="P9" s="167" t="s">
        <v>12</v>
      </c>
      <c r="Q9" s="72"/>
      <c r="R9" s="72"/>
      <c r="S9" s="72"/>
      <c r="T9" s="64"/>
      <c r="U9" s="73"/>
      <c r="V9" s="73">
        <f>COUNTIF($C$14:$AG$14, "G")</f>
        <v>0</v>
      </c>
      <c r="W9" s="73"/>
      <c r="X9" s="64"/>
      <c r="Y9" s="168"/>
      <c r="Z9" s="65"/>
      <c r="AA9" s="247"/>
      <c r="AB9" s="242"/>
      <c r="AC9" s="242"/>
      <c r="AD9" s="242"/>
      <c r="AE9" s="242"/>
      <c r="AF9" s="248"/>
      <c r="AI9" s="262"/>
      <c r="AJ9" s="263"/>
      <c r="AK9" s="263"/>
      <c r="AL9" s="263"/>
      <c r="AM9" s="263"/>
      <c r="AN9" s="263"/>
      <c r="AO9" s="264"/>
    </row>
    <row r="10" spans="1:41" ht="21.6" customHeight="1" x14ac:dyDescent="0.25">
      <c r="B10" s="137" t="s">
        <v>104</v>
      </c>
      <c r="C10" s="222">
        <f>'September - DATA INFO'!C10</f>
        <v>0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74"/>
      <c r="P10" s="167" t="s">
        <v>13</v>
      </c>
      <c r="Q10" s="70"/>
      <c r="R10" s="70"/>
      <c r="S10" s="70"/>
      <c r="T10" s="64"/>
      <c r="U10" s="73"/>
      <c r="V10" s="73">
        <f>COUNTIF($C$14:$AG$14,"P")+COUNTIF($C$14:$AG$14,"D")</f>
        <v>0</v>
      </c>
      <c r="W10" s="73"/>
      <c r="X10" s="64"/>
      <c r="Y10" s="168"/>
      <c r="Z10" s="64"/>
      <c r="AA10" s="247"/>
      <c r="AB10" s="242"/>
      <c r="AC10" s="242"/>
      <c r="AD10" s="242"/>
      <c r="AE10" s="242"/>
      <c r="AF10" s="248"/>
      <c r="AG10" s="75"/>
      <c r="AI10" s="262"/>
      <c r="AJ10" s="263"/>
      <c r="AK10" s="263"/>
      <c r="AL10" s="263"/>
      <c r="AM10" s="263"/>
      <c r="AN10" s="263"/>
      <c r="AO10" s="264"/>
    </row>
    <row r="11" spans="1:41" x14ac:dyDescent="0.25">
      <c r="B11" s="42"/>
      <c r="C11" s="71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P11" s="167" t="s">
        <v>14</v>
      </c>
      <c r="Q11" s="70"/>
      <c r="R11" s="70"/>
      <c r="S11" s="70"/>
      <c r="T11" s="64"/>
      <c r="U11" s="73"/>
      <c r="V11" s="73">
        <f>COUNTIF($C$14:$AG$14, "E")</f>
        <v>0</v>
      </c>
      <c r="W11" s="73"/>
      <c r="X11" s="64"/>
      <c r="Y11" s="169"/>
      <c r="Z11" s="64"/>
      <c r="AA11" s="249"/>
      <c r="AB11" s="243"/>
      <c r="AC11" s="243"/>
      <c r="AD11" s="243"/>
      <c r="AE11" s="243"/>
      <c r="AF11" s="250"/>
      <c r="AI11" s="265"/>
      <c r="AJ11" s="266"/>
      <c r="AK11" s="266"/>
      <c r="AL11" s="266"/>
      <c r="AM11" s="266"/>
      <c r="AN11" s="266"/>
      <c r="AO11" s="267"/>
    </row>
    <row r="12" spans="1:41" ht="20.399999999999999" customHeight="1" x14ac:dyDescent="0.25">
      <c r="B12" s="137" t="s">
        <v>10</v>
      </c>
      <c r="C12" s="223">
        <f>'September - DATA INFO'!C12</f>
        <v>0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P12" s="167" t="s">
        <v>15</v>
      </c>
      <c r="Q12" s="70"/>
      <c r="R12" s="70"/>
      <c r="S12" s="70"/>
      <c r="T12" s="64"/>
      <c r="U12" s="72"/>
      <c r="V12" s="72">
        <f>COUNTIF($C$14:$AG$14, "T")</f>
        <v>0</v>
      </c>
      <c r="W12" s="72"/>
      <c r="X12" s="64"/>
      <c r="Y12" s="169"/>
      <c r="Z12" s="64"/>
      <c r="AA12" s="64"/>
      <c r="AB12" s="64"/>
      <c r="AC12" s="64"/>
      <c r="AD12" s="70"/>
      <c r="AE12" s="70"/>
      <c r="AF12" s="64"/>
      <c r="AI12" s="268"/>
      <c r="AJ12" s="268"/>
      <c r="AK12" s="268"/>
      <c r="AL12" s="268"/>
      <c r="AM12" s="268"/>
      <c r="AN12" s="268"/>
      <c r="AO12" s="268"/>
    </row>
    <row r="13" spans="1:41" ht="35.4" customHeight="1" x14ac:dyDescent="0.25">
      <c r="A13" s="228" t="s">
        <v>65</v>
      </c>
      <c r="B13" s="228"/>
      <c r="C13" s="135">
        <v>43770</v>
      </c>
      <c r="D13" s="135">
        <v>43771</v>
      </c>
      <c r="E13" s="135">
        <v>43772</v>
      </c>
      <c r="F13" s="135">
        <v>43773</v>
      </c>
      <c r="G13" s="135">
        <v>43774</v>
      </c>
      <c r="H13" s="135">
        <v>43775</v>
      </c>
      <c r="I13" s="135">
        <v>43776</v>
      </c>
      <c r="J13" s="135">
        <v>43777</v>
      </c>
      <c r="K13" s="135">
        <v>43778</v>
      </c>
      <c r="L13" s="135">
        <v>43779</v>
      </c>
      <c r="M13" s="135">
        <v>43780</v>
      </c>
      <c r="N13" s="135">
        <v>43781</v>
      </c>
      <c r="O13" s="135">
        <v>43782</v>
      </c>
      <c r="P13" s="135">
        <v>43783</v>
      </c>
      <c r="Q13" s="135">
        <v>43784</v>
      </c>
      <c r="R13" s="135">
        <v>43785</v>
      </c>
      <c r="S13" s="135">
        <v>43786</v>
      </c>
      <c r="T13" s="135">
        <v>43787</v>
      </c>
      <c r="U13" s="135">
        <v>43788</v>
      </c>
      <c r="V13" s="135">
        <v>43789</v>
      </c>
      <c r="W13" s="135">
        <v>43790</v>
      </c>
      <c r="X13" s="135">
        <v>43791</v>
      </c>
      <c r="Y13" s="135">
        <v>43792</v>
      </c>
      <c r="Z13" s="135">
        <v>43793</v>
      </c>
      <c r="AA13" s="135">
        <v>43794</v>
      </c>
      <c r="AB13" s="135">
        <v>43795</v>
      </c>
      <c r="AC13" s="135">
        <v>43796</v>
      </c>
      <c r="AD13" s="135">
        <v>43797</v>
      </c>
      <c r="AE13" s="135">
        <v>43798</v>
      </c>
      <c r="AF13" s="135">
        <v>43799</v>
      </c>
      <c r="AG13" s="135"/>
      <c r="AI13" s="268"/>
      <c r="AJ13" s="268"/>
      <c r="AK13" s="268"/>
      <c r="AL13" s="268"/>
      <c r="AM13" s="268"/>
      <c r="AN13" s="268"/>
      <c r="AO13" s="268"/>
    </row>
    <row r="14" spans="1:41" s="16" customFormat="1" ht="21.6" customHeight="1" x14ac:dyDescent="0.3">
      <c r="A14" s="205" t="s">
        <v>108</v>
      </c>
      <c r="B14" s="206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41" ht="13.8" customHeight="1" x14ac:dyDescent="0.25">
      <c r="A15" s="55" t="s">
        <v>68</v>
      </c>
      <c r="B15" s="94" t="s">
        <v>69</v>
      </c>
      <c r="C15" s="195" t="s">
        <v>110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7"/>
      <c r="AH15" s="78" t="s">
        <v>9</v>
      </c>
      <c r="AI15" s="78" t="s">
        <v>27</v>
      </c>
      <c r="AJ15" s="78" t="s">
        <v>36</v>
      </c>
      <c r="AK15" s="78" t="s">
        <v>63</v>
      </c>
      <c r="AL15" s="78" t="s">
        <v>25</v>
      </c>
      <c r="AM15" s="78" t="s">
        <v>59</v>
      </c>
      <c r="AN15" s="78" t="s">
        <v>64</v>
      </c>
      <c r="AO15" s="78" t="s">
        <v>61</v>
      </c>
    </row>
    <row r="16" spans="1:41" x14ac:dyDescent="0.25">
      <c r="A16" s="87">
        <f>'September - DATA INFO'!A16</f>
        <v>0</v>
      </c>
      <c r="B16" s="87">
        <f>'September - DATA INFO'!B16</f>
        <v>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>
        <f>COUNTIF($C16:$AG16, "U")</f>
        <v>0</v>
      </c>
      <c r="AI16" s="80">
        <f>COUNTIF($C16:$AG16, "H")</f>
        <v>0</v>
      </c>
      <c r="AJ16" s="80">
        <f>COUNTIF($C16:$AG16, "M")</f>
        <v>0</v>
      </c>
      <c r="AK16" s="80">
        <f>COUNTIF($C16:$AG16, "I")</f>
        <v>0</v>
      </c>
      <c r="AL16" s="80">
        <f>COUNTIF($C16:$AG16, "S")</f>
        <v>0</v>
      </c>
      <c r="AM16" s="80">
        <f>COUNTIF($C16:$AG16, "A")</f>
        <v>0</v>
      </c>
      <c r="AN16" s="80">
        <f>COUNTIF($C16:$AG16, "J/S")</f>
        <v>0</v>
      </c>
      <c r="AO16" s="80">
        <f>COUNTIF($C16:$AG16, "O")</f>
        <v>0</v>
      </c>
    </row>
    <row r="17" spans="1:41" x14ac:dyDescent="0.25">
      <c r="A17" s="87">
        <f>'September - DATA INFO'!A17</f>
        <v>0</v>
      </c>
      <c r="B17" s="87">
        <f>'September - DATA INFO'!B17</f>
        <v>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80">
        <f t="shared" ref="AH17:AH41" si="0">COUNTIF($C17:$AG17, "U")</f>
        <v>0</v>
      </c>
      <c r="AI17" s="80">
        <f t="shared" ref="AI17:AI41" si="1">COUNTIF($C17:$AG17, "H")</f>
        <v>0</v>
      </c>
      <c r="AJ17" s="80">
        <f t="shared" ref="AJ17:AJ41" si="2">COUNTIF($C17:$AG17, "M")</f>
        <v>0</v>
      </c>
      <c r="AK17" s="80">
        <f t="shared" ref="AK17:AK41" si="3">COUNTIF($C17:$AG17, "I")</f>
        <v>0</v>
      </c>
      <c r="AL17" s="80">
        <f t="shared" ref="AL17:AL41" si="4">COUNTIF($C17:$AG17, "S")</f>
        <v>0</v>
      </c>
      <c r="AM17" s="80">
        <f t="shared" ref="AM17:AM41" si="5">COUNTIF($C17:$AG17, "A")</f>
        <v>0</v>
      </c>
      <c r="AN17" s="80">
        <f t="shared" ref="AN17:AN41" si="6">COUNTIF($C17:$AG17, "J/S")</f>
        <v>0</v>
      </c>
      <c r="AO17" s="80">
        <f t="shared" ref="AO17:AO41" si="7">COUNTIF($C17:$AG17, "O")</f>
        <v>0</v>
      </c>
    </row>
    <row r="18" spans="1:41" x14ac:dyDescent="0.25">
      <c r="A18" s="87">
        <f>'September - DATA INFO'!A18</f>
        <v>0</v>
      </c>
      <c r="B18" s="87">
        <f>'September - DATA INFO'!B18</f>
        <v>0</v>
      </c>
      <c r="C18" s="81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81"/>
      <c r="AF18" s="81"/>
      <c r="AG18" s="81"/>
      <c r="AH18" s="80">
        <f t="shared" si="0"/>
        <v>0</v>
      </c>
      <c r="AI18" s="80">
        <f t="shared" si="1"/>
        <v>0</v>
      </c>
      <c r="AJ18" s="80">
        <f t="shared" si="2"/>
        <v>0</v>
      </c>
      <c r="AK18" s="80">
        <f t="shared" si="3"/>
        <v>0</v>
      </c>
      <c r="AL18" s="80">
        <f t="shared" si="4"/>
        <v>0</v>
      </c>
      <c r="AM18" s="80">
        <f t="shared" si="5"/>
        <v>0</v>
      </c>
      <c r="AN18" s="80">
        <f t="shared" si="6"/>
        <v>0</v>
      </c>
      <c r="AO18" s="80">
        <f t="shared" si="7"/>
        <v>0</v>
      </c>
    </row>
    <row r="19" spans="1:41" x14ac:dyDescent="0.25">
      <c r="A19" s="87">
        <f>'September - DATA INFO'!A19</f>
        <v>0</v>
      </c>
      <c r="B19" s="87">
        <f>'September - DATA INFO'!B19</f>
        <v>0</v>
      </c>
      <c r="C19" s="81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81"/>
      <c r="AF19" s="81"/>
      <c r="AG19" s="81"/>
      <c r="AH19" s="80">
        <f t="shared" si="0"/>
        <v>0</v>
      </c>
      <c r="AI19" s="80">
        <f t="shared" si="1"/>
        <v>0</v>
      </c>
      <c r="AJ19" s="80">
        <f t="shared" si="2"/>
        <v>0</v>
      </c>
      <c r="AK19" s="80">
        <f t="shared" si="3"/>
        <v>0</v>
      </c>
      <c r="AL19" s="80">
        <f t="shared" si="4"/>
        <v>0</v>
      </c>
      <c r="AM19" s="80">
        <f t="shared" si="5"/>
        <v>0</v>
      </c>
      <c r="AN19" s="80">
        <f t="shared" si="6"/>
        <v>0</v>
      </c>
      <c r="AO19" s="80">
        <f t="shared" si="7"/>
        <v>0</v>
      </c>
    </row>
    <row r="20" spans="1:41" x14ac:dyDescent="0.25">
      <c r="A20" s="87">
        <f>'September - DATA INFO'!A20</f>
        <v>0</v>
      </c>
      <c r="B20" s="87">
        <f>'September - DATA INFO'!B20</f>
        <v>0</v>
      </c>
      <c r="C20" s="81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81"/>
      <c r="AF20" s="81"/>
      <c r="AG20" s="81"/>
      <c r="AH20" s="80">
        <f t="shared" si="0"/>
        <v>0</v>
      </c>
      <c r="AI20" s="80">
        <f t="shared" si="1"/>
        <v>0</v>
      </c>
      <c r="AJ20" s="80">
        <f t="shared" si="2"/>
        <v>0</v>
      </c>
      <c r="AK20" s="80">
        <f t="shared" si="3"/>
        <v>0</v>
      </c>
      <c r="AL20" s="80">
        <f t="shared" si="4"/>
        <v>0</v>
      </c>
      <c r="AM20" s="80">
        <f t="shared" si="5"/>
        <v>0</v>
      </c>
      <c r="AN20" s="80">
        <f t="shared" si="6"/>
        <v>0</v>
      </c>
      <c r="AO20" s="80">
        <f t="shared" si="7"/>
        <v>0</v>
      </c>
    </row>
    <row r="21" spans="1:41" x14ac:dyDescent="0.25">
      <c r="A21" s="87">
        <f>'September - DATA INFO'!A21</f>
        <v>0</v>
      </c>
      <c r="B21" s="87">
        <f>'September - DATA INFO'!B21</f>
        <v>0</v>
      </c>
      <c r="C21" s="81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81"/>
      <c r="AF21" s="81"/>
      <c r="AG21" s="81"/>
      <c r="AH21" s="80">
        <f t="shared" si="0"/>
        <v>0</v>
      </c>
      <c r="AI21" s="80">
        <f t="shared" si="1"/>
        <v>0</v>
      </c>
      <c r="AJ21" s="80">
        <f t="shared" si="2"/>
        <v>0</v>
      </c>
      <c r="AK21" s="80">
        <f t="shared" si="3"/>
        <v>0</v>
      </c>
      <c r="AL21" s="80">
        <f t="shared" si="4"/>
        <v>0</v>
      </c>
      <c r="AM21" s="80">
        <f t="shared" si="5"/>
        <v>0</v>
      </c>
      <c r="AN21" s="80">
        <f t="shared" si="6"/>
        <v>0</v>
      </c>
      <c r="AO21" s="80">
        <f t="shared" si="7"/>
        <v>0</v>
      </c>
    </row>
    <row r="22" spans="1:41" x14ac:dyDescent="0.25">
      <c r="A22" s="87">
        <f>'September - DATA INFO'!A22</f>
        <v>0</v>
      </c>
      <c r="B22" s="87">
        <f>'September - DATA INFO'!B22</f>
        <v>0</v>
      </c>
      <c r="C22" s="81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81"/>
      <c r="AF22" s="81"/>
      <c r="AG22" s="81"/>
      <c r="AH22" s="80">
        <f t="shared" si="0"/>
        <v>0</v>
      </c>
      <c r="AI22" s="80">
        <f t="shared" si="1"/>
        <v>0</v>
      </c>
      <c r="AJ22" s="80">
        <f t="shared" si="2"/>
        <v>0</v>
      </c>
      <c r="AK22" s="80">
        <f t="shared" si="3"/>
        <v>0</v>
      </c>
      <c r="AL22" s="80">
        <f t="shared" si="4"/>
        <v>0</v>
      </c>
      <c r="AM22" s="80">
        <f t="shared" si="5"/>
        <v>0</v>
      </c>
      <c r="AN22" s="80">
        <f t="shared" si="6"/>
        <v>0</v>
      </c>
      <c r="AO22" s="80">
        <f t="shared" si="7"/>
        <v>0</v>
      </c>
    </row>
    <row r="23" spans="1:41" x14ac:dyDescent="0.25">
      <c r="A23" s="87">
        <f>'September - DATA INFO'!A23</f>
        <v>0</v>
      </c>
      <c r="B23" s="87">
        <f>'September - DATA INFO'!B23</f>
        <v>0</v>
      </c>
      <c r="C23" s="81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81"/>
      <c r="AF23" s="81"/>
      <c r="AG23" s="81"/>
      <c r="AH23" s="80">
        <f t="shared" si="0"/>
        <v>0</v>
      </c>
      <c r="AI23" s="80">
        <f t="shared" si="1"/>
        <v>0</v>
      </c>
      <c r="AJ23" s="80">
        <f t="shared" si="2"/>
        <v>0</v>
      </c>
      <c r="AK23" s="80">
        <f t="shared" si="3"/>
        <v>0</v>
      </c>
      <c r="AL23" s="80">
        <f t="shared" si="4"/>
        <v>0</v>
      </c>
      <c r="AM23" s="80">
        <f t="shared" si="5"/>
        <v>0</v>
      </c>
      <c r="AN23" s="80">
        <f t="shared" si="6"/>
        <v>0</v>
      </c>
      <c r="AO23" s="80">
        <f t="shared" si="7"/>
        <v>0</v>
      </c>
    </row>
    <row r="24" spans="1:41" x14ac:dyDescent="0.25">
      <c r="A24" s="87">
        <f>'September - DATA INFO'!A24</f>
        <v>0</v>
      </c>
      <c r="B24" s="87">
        <f>'September - DATA INFO'!B24</f>
        <v>0</v>
      </c>
      <c r="C24" s="81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81"/>
      <c r="AF24" s="81"/>
      <c r="AG24" s="81"/>
      <c r="AH24" s="80">
        <f t="shared" si="0"/>
        <v>0</v>
      </c>
      <c r="AI24" s="80">
        <f t="shared" si="1"/>
        <v>0</v>
      </c>
      <c r="AJ24" s="80">
        <f t="shared" si="2"/>
        <v>0</v>
      </c>
      <c r="AK24" s="80">
        <f t="shared" si="3"/>
        <v>0</v>
      </c>
      <c r="AL24" s="80">
        <f t="shared" si="4"/>
        <v>0</v>
      </c>
      <c r="AM24" s="80">
        <f t="shared" si="5"/>
        <v>0</v>
      </c>
      <c r="AN24" s="80">
        <f t="shared" si="6"/>
        <v>0</v>
      </c>
      <c r="AO24" s="80">
        <f t="shared" si="7"/>
        <v>0</v>
      </c>
    </row>
    <row r="25" spans="1:41" x14ac:dyDescent="0.25">
      <c r="A25" s="87">
        <f>'September - DATA INFO'!A25</f>
        <v>0</v>
      </c>
      <c r="B25" s="87">
        <f>'September - DATA INFO'!B25</f>
        <v>0</v>
      </c>
      <c r="C25" s="81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81"/>
      <c r="AF25" s="81"/>
      <c r="AG25" s="81"/>
      <c r="AH25" s="80">
        <f t="shared" si="0"/>
        <v>0</v>
      </c>
      <c r="AI25" s="80">
        <f t="shared" si="1"/>
        <v>0</v>
      </c>
      <c r="AJ25" s="80">
        <f t="shared" si="2"/>
        <v>0</v>
      </c>
      <c r="AK25" s="80">
        <f t="shared" si="3"/>
        <v>0</v>
      </c>
      <c r="AL25" s="80">
        <f t="shared" si="4"/>
        <v>0</v>
      </c>
      <c r="AM25" s="80">
        <f t="shared" si="5"/>
        <v>0</v>
      </c>
      <c r="AN25" s="80">
        <f t="shared" si="6"/>
        <v>0</v>
      </c>
      <c r="AO25" s="80">
        <f t="shared" si="7"/>
        <v>0</v>
      </c>
    </row>
    <row r="26" spans="1:41" x14ac:dyDescent="0.25">
      <c r="A26" s="87">
        <f>'September - DATA INFO'!A26</f>
        <v>0</v>
      </c>
      <c r="B26" s="87">
        <f>'September - DATA INFO'!B26</f>
        <v>0</v>
      </c>
      <c r="C26" s="81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81"/>
      <c r="AF26" s="81"/>
      <c r="AG26" s="81"/>
      <c r="AH26" s="80">
        <f t="shared" si="0"/>
        <v>0</v>
      </c>
      <c r="AI26" s="80">
        <f t="shared" si="1"/>
        <v>0</v>
      </c>
      <c r="AJ26" s="80">
        <f t="shared" si="2"/>
        <v>0</v>
      </c>
      <c r="AK26" s="80">
        <f t="shared" si="3"/>
        <v>0</v>
      </c>
      <c r="AL26" s="80">
        <f t="shared" si="4"/>
        <v>0</v>
      </c>
      <c r="AM26" s="80">
        <f t="shared" si="5"/>
        <v>0</v>
      </c>
      <c r="AN26" s="80">
        <f t="shared" si="6"/>
        <v>0</v>
      </c>
      <c r="AO26" s="80">
        <f t="shared" si="7"/>
        <v>0</v>
      </c>
    </row>
    <row r="27" spans="1:41" x14ac:dyDescent="0.25">
      <c r="A27" s="87">
        <f>'September - DATA INFO'!A27</f>
        <v>0</v>
      </c>
      <c r="B27" s="87">
        <f>'September - DATA INFO'!B27</f>
        <v>0</v>
      </c>
      <c r="C27" s="81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81"/>
      <c r="AF27" s="81"/>
      <c r="AG27" s="81"/>
      <c r="AH27" s="80">
        <f t="shared" si="0"/>
        <v>0</v>
      </c>
      <c r="AI27" s="80">
        <f t="shared" si="1"/>
        <v>0</v>
      </c>
      <c r="AJ27" s="80">
        <f t="shared" si="2"/>
        <v>0</v>
      </c>
      <c r="AK27" s="80">
        <f t="shared" si="3"/>
        <v>0</v>
      </c>
      <c r="AL27" s="80">
        <f t="shared" si="4"/>
        <v>0</v>
      </c>
      <c r="AM27" s="80">
        <f t="shared" si="5"/>
        <v>0</v>
      </c>
      <c r="AN27" s="80">
        <f t="shared" si="6"/>
        <v>0</v>
      </c>
      <c r="AO27" s="80">
        <f t="shared" si="7"/>
        <v>0</v>
      </c>
    </row>
    <row r="28" spans="1:41" x14ac:dyDescent="0.25">
      <c r="A28" s="87">
        <f>'September - DATA INFO'!A28</f>
        <v>0</v>
      </c>
      <c r="B28" s="87">
        <f>'September - DATA INFO'!B28</f>
        <v>0</v>
      </c>
      <c r="C28" s="81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81"/>
      <c r="AE28" s="81"/>
      <c r="AF28" s="81"/>
      <c r="AG28" s="81"/>
      <c r="AH28" s="80">
        <f t="shared" si="0"/>
        <v>0</v>
      </c>
      <c r="AI28" s="80">
        <f t="shared" si="1"/>
        <v>0</v>
      </c>
      <c r="AJ28" s="80">
        <f t="shared" si="2"/>
        <v>0</v>
      </c>
      <c r="AK28" s="80">
        <f t="shared" si="3"/>
        <v>0</v>
      </c>
      <c r="AL28" s="80">
        <f t="shared" si="4"/>
        <v>0</v>
      </c>
      <c r="AM28" s="80">
        <f t="shared" si="5"/>
        <v>0</v>
      </c>
      <c r="AN28" s="80">
        <f t="shared" si="6"/>
        <v>0</v>
      </c>
      <c r="AO28" s="80">
        <f t="shared" si="7"/>
        <v>0</v>
      </c>
    </row>
    <row r="29" spans="1:41" x14ac:dyDescent="0.25">
      <c r="A29" s="87">
        <f>'September - DATA INFO'!A29</f>
        <v>0</v>
      </c>
      <c r="B29" s="87">
        <f>'September - DATA INFO'!B29</f>
        <v>0</v>
      </c>
      <c r="C29" s="8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1"/>
      <c r="AE29" s="81"/>
      <c r="AF29" s="81"/>
      <c r="AG29" s="81"/>
      <c r="AH29" s="80">
        <f t="shared" si="0"/>
        <v>0</v>
      </c>
      <c r="AI29" s="80">
        <f t="shared" si="1"/>
        <v>0</v>
      </c>
      <c r="AJ29" s="80">
        <f t="shared" si="2"/>
        <v>0</v>
      </c>
      <c r="AK29" s="80">
        <f t="shared" si="3"/>
        <v>0</v>
      </c>
      <c r="AL29" s="80">
        <f t="shared" si="4"/>
        <v>0</v>
      </c>
      <c r="AM29" s="80">
        <f t="shared" si="5"/>
        <v>0</v>
      </c>
      <c r="AN29" s="80">
        <f t="shared" si="6"/>
        <v>0</v>
      </c>
      <c r="AO29" s="80">
        <f t="shared" si="7"/>
        <v>0</v>
      </c>
    </row>
    <row r="30" spans="1:41" x14ac:dyDescent="0.25">
      <c r="A30" s="87">
        <f>'September - DATA INFO'!A30</f>
        <v>0</v>
      </c>
      <c r="B30" s="87">
        <f>'September - DATA INFO'!B30</f>
        <v>0</v>
      </c>
      <c r="C30" s="81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81"/>
      <c r="AE30" s="81"/>
      <c r="AF30" s="81"/>
      <c r="AG30" s="81"/>
      <c r="AH30" s="80">
        <f t="shared" si="0"/>
        <v>0</v>
      </c>
      <c r="AI30" s="80">
        <f t="shared" si="1"/>
        <v>0</v>
      </c>
      <c r="AJ30" s="80">
        <f t="shared" si="2"/>
        <v>0</v>
      </c>
      <c r="AK30" s="80">
        <f t="shared" si="3"/>
        <v>0</v>
      </c>
      <c r="AL30" s="80">
        <f t="shared" si="4"/>
        <v>0</v>
      </c>
      <c r="AM30" s="80">
        <f t="shared" si="5"/>
        <v>0</v>
      </c>
      <c r="AN30" s="80">
        <f t="shared" si="6"/>
        <v>0</v>
      </c>
      <c r="AO30" s="80">
        <f t="shared" si="7"/>
        <v>0</v>
      </c>
    </row>
    <row r="31" spans="1:41" x14ac:dyDescent="0.25">
      <c r="A31" s="87">
        <f>'September - DATA INFO'!A31</f>
        <v>0</v>
      </c>
      <c r="B31" s="87">
        <f>'September - DATA INFO'!B31</f>
        <v>0</v>
      </c>
      <c r="C31" s="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81"/>
      <c r="AE31" s="81"/>
      <c r="AF31" s="81"/>
      <c r="AG31" s="81"/>
      <c r="AH31" s="80">
        <f t="shared" si="0"/>
        <v>0</v>
      </c>
      <c r="AI31" s="80">
        <f t="shared" si="1"/>
        <v>0</v>
      </c>
      <c r="AJ31" s="80">
        <f t="shared" si="2"/>
        <v>0</v>
      </c>
      <c r="AK31" s="80">
        <f t="shared" si="3"/>
        <v>0</v>
      </c>
      <c r="AL31" s="80">
        <f t="shared" si="4"/>
        <v>0</v>
      </c>
      <c r="AM31" s="80">
        <f t="shared" si="5"/>
        <v>0</v>
      </c>
      <c r="AN31" s="80">
        <f t="shared" si="6"/>
        <v>0</v>
      </c>
      <c r="AO31" s="80">
        <f t="shared" si="7"/>
        <v>0</v>
      </c>
    </row>
    <row r="32" spans="1:41" x14ac:dyDescent="0.25">
      <c r="A32" s="87">
        <f>'September - DATA INFO'!A32</f>
        <v>0</v>
      </c>
      <c r="B32" s="87">
        <f>'September - DATA INFO'!B32</f>
        <v>0</v>
      </c>
      <c r="C32" s="81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81"/>
      <c r="AE32" s="81"/>
      <c r="AF32" s="81"/>
      <c r="AG32" s="81"/>
      <c r="AH32" s="80">
        <f t="shared" si="0"/>
        <v>0</v>
      </c>
      <c r="AI32" s="80">
        <f t="shared" si="1"/>
        <v>0</v>
      </c>
      <c r="AJ32" s="80">
        <f t="shared" si="2"/>
        <v>0</v>
      </c>
      <c r="AK32" s="80">
        <f t="shared" si="3"/>
        <v>0</v>
      </c>
      <c r="AL32" s="80">
        <f t="shared" si="4"/>
        <v>0</v>
      </c>
      <c r="AM32" s="80">
        <f t="shared" si="5"/>
        <v>0</v>
      </c>
      <c r="AN32" s="80">
        <f t="shared" si="6"/>
        <v>0</v>
      </c>
      <c r="AO32" s="80">
        <f t="shared" si="7"/>
        <v>0</v>
      </c>
    </row>
    <row r="33" spans="1:41" x14ac:dyDescent="0.25">
      <c r="A33" s="87">
        <f>'September - DATA INFO'!A33</f>
        <v>0</v>
      </c>
      <c r="B33" s="87">
        <f>'September - DATA INFO'!B33</f>
        <v>0</v>
      </c>
      <c r="C33" s="81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81"/>
      <c r="AE33" s="81"/>
      <c r="AF33" s="81"/>
      <c r="AG33" s="81"/>
      <c r="AH33" s="80">
        <f t="shared" si="0"/>
        <v>0</v>
      </c>
      <c r="AI33" s="80">
        <f t="shared" si="1"/>
        <v>0</v>
      </c>
      <c r="AJ33" s="80">
        <f t="shared" si="2"/>
        <v>0</v>
      </c>
      <c r="AK33" s="80">
        <f t="shared" si="3"/>
        <v>0</v>
      </c>
      <c r="AL33" s="80">
        <f t="shared" si="4"/>
        <v>0</v>
      </c>
      <c r="AM33" s="80">
        <f t="shared" si="5"/>
        <v>0</v>
      </c>
      <c r="AN33" s="80">
        <f t="shared" si="6"/>
        <v>0</v>
      </c>
      <c r="AO33" s="80">
        <f t="shared" si="7"/>
        <v>0</v>
      </c>
    </row>
    <row r="34" spans="1:41" x14ac:dyDescent="0.25">
      <c r="A34" s="87">
        <f>'September - DATA INFO'!A34</f>
        <v>0</v>
      </c>
      <c r="B34" s="87">
        <f>'September - DATA INFO'!B34</f>
        <v>0</v>
      </c>
      <c r="C34" s="81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81"/>
      <c r="AE34" s="81"/>
      <c r="AF34" s="81"/>
      <c r="AG34" s="81"/>
      <c r="AH34" s="80">
        <f t="shared" si="0"/>
        <v>0</v>
      </c>
      <c r="AI34" s="80">
        <f t="shared" si="1"/>
        <v>0</v>
      </c>
      <c r="AJ34" s="80">
        <f t="shared" si="2"/>
        <v>0</v>
      </c>
      <c r="AK34" s="80">
        <f t="shared" si="3"/>
        <v>0</v>
      </c>
      <c r="AL34" s="80">
        <f t="shared" si="4"/>
        <v>0</v>
      </c>
      <c r="AM34" s="80">
        <f t="shared" si="5"/>
        <v>0</v>
      </c>
      <c r="AN34" s="80">
        <f t="shared" si="6"/>
        <v>0</v>
      </c>
      <c r="AO34" s="80">
        <f t="shared" si="7"/>
        <v>0</v>
      </c>
    </row>
    <row r="35" spans="1:41" x14ac:dyDescent="0.25">
      <c r="A35" s="87">
        <f>'September - DATA INFO'!A35</f>
        <v>0</v>
      </c>
      <c r="B35" s="87">
        <f>'September - DATA INFO'!B35</f>
        <v>0</v>
      </c>
      <c r="C35" s="81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81"/>
      <c r="AE35" s="81"/>
      <c r="AF35" s="81"/>
      <c r="AG35" s="81"/>
      <c r="AH35" s="80">
        <f t="shared" si="0"/>
        <v>0</v>
      </c>
      <c r="AI35" s="80">
        <f t="shared" si="1"/>
        <v>0</v>
      </c>
      <c r="AJ35" s="80">
        <f t="shared" si="2"/>
        <v>0</v>
      </c>
      <c r="AK35" s="80">
        <f t="shared" si="3"/>
        <v>0</v>
      </c>
      <c r="AL35" s="80">
        <f t="shared" si="4"/>
        <v>0</v>
      </c>
      <c r="AM35" s="80">
        <f t="shared" si="5"/>
        <v>0</v>
      </c>
      <c r="AN35" s="80">
        <f t="shared" si="6"/>
        <v>0</v>
      </c>
      <c r="AO35" s="80">
        <f t="shared" si="7"/>
        <v>0</v>
      </c>
    </row>
    <row r="36" spans="1:41" x14ac:dyDescent="0.25">
      <c r="A36" s="88" t="s">
        <v>70</v>
      </c>
      <c r="B36" s="89" t="s">
        <v>71</v>
      </c>
      <c r="C36" s="195" t="s">
        <v>115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7"/>
      <c r="AH36" s="46" t="s">
        <v>9</v>
      </c>
      <c r="AI36" s="46" t="s">
        <v>27</v>
      </c>
      <c r="AJ36" s="46" t="s">
        <v>36</v>
      </c>
      <c r="AK36" s="46" t="s">
        <v>63</v>
      </c>
      <c r="AL36" s="46" t="s">
        <v>25</v>
      </c>
      <c r="AM36" s="46" t="s">
        <v>59</v>
      </c>
      <c r="AN36" s="46" t="s">
        <v>64</v>
      </c>
      <c r="AO36" s="46" t="s">
        <v>61</v>
      </c>
    </row>
    <row r="37" spans="1:41" x14ac:dyDescent="0.25">
      <c r="A37" s="87">
        <f>'September - DATA INFO'!A37</f>
        <v>0</v>
      </c>
      <c r="B37" s="87">
        <f>'September - DATA INFO'!B37</f>
        <v>0</v>
      </c>
      <c r="C37" s="81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81"/>
      <c r="AE37" s="81"/>
      <c r="AF37" s="81"/>
      <c r="AG37" s="81"/>
      <c r="AH37" s="80">
        <f t="shared" si="0"/>
        <v>0</v>
      </c>
      <c r="AI37" s="80">
        <f t="shared" si="1"/>
        <v>0</v>
      </c>
      <c r="AJ37" s="80">
        <f t="shared" si="2"/>
        <v>0</v>
      </c>
      <c r="AK37" s="80">
        <f t="shared" si="3"/>
        <v>0</v>
      </c>
      <c r="AL37" s="80">
        <f t="shared" si="4"/>
        <v>0</v>
      </c>
      <c r="AM37" s="80">
        <f t="shared" si="5"/>
        <v>0</v>
      </c>
      <c r="AN37" s="80">
        <f t="shared" si="6"/>
        <v>0</v>
      </c>
      <c r="AO37" s="80">
        <f t="shared" si="7"/>
        <v>0</v>
      </c>
    </row>
    <row r="38" spans="1:41" x14ac:dyDescent="0.25">
      <c r="A38" s="87">
        <f>'September - DATA INFO'!A38</f>
        <v>0</v>
      </c>
      <c r="B38" s="87">
        <f>'September - DATA INFO'!B38</f>
        <v>0</v>
      </c>
      <c r="C38" s="81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81"/>
      <c r="AE38" s="81"/>
      <c r="AF38" s="81"/>
      <c r="AG38" s="81"/>
      <c r="AH38" s="80">
        <f t="shared" si="0"/>
        <v>0</v>
      </c>
      <c r="AI38" s="80">
        <f t="shared" si="1"/>
        <v>0</v>
      </c>
      <c r="AJ38" s="80">
        <f t="shared" si="2"/>
        <v>0</v>
      </c>
      <c r="AK38" s="80">
        <f t="shared" si="3"/>
        <v>0</v>
      </c>
      <c r="AL38" s="80">
        <f t="shared" si="4"/>
        <v>0</v>
      </c>
      <c r="AM38" s="80">
        <f t="shared" si="5"/>
        <v>0</v>
      </c>
      <c r="AN38" s="80">
        <f t="shared" si="6"/>
        <v>0</v>
      </c>
      <c r="AO38" s="80">
        <f t="shared" si="7"/>
        <v>0</v>
      </c>
    </row>
    <row r="39" spans="1:41" x14ac:dyDescent="0.25">
      <c r="A39" s="87">
        <f>'September - DATA INFO'!A39</f>
        <v>0</v>
      </c>
      <c r="B39" s="87">
        <f>'September - DATA INFO'!B39</f>
        <v>0</v>
      </c>
      <c r="C39" s="81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81"/>
      <c r="AE39" s="81"/>
      <c r="AF39" s="81"/>
      <c r="AG39" s="81"/>
      <c r="AH39" s="80">
        <f t="shared" si="0"/>
        <v>0</v>
      </c>
      <c r="AI39" s="80">
        <f t="shared" si="1"/>
        <v>0</v>
      </c>
      <c r="AJ39" s="80">
        <f t="shared" si="2"/>
        <v>0</v>
      </c>
      <c r="AK39" s="80">
        <f t="shared" si="3"/>
        <v>0</v>
      </c>
      <c r="AL39" s="80">
        <f t="shared" si="4"/>
        <v>0</v>
      </c>
      <c r="AM39" s="80">
        <f t="shared" si="5"/>
        <v>0</v>
      </c>
      <c r="AN39" s="80">
        <f t="shared" si="6"/>
        <v>0</v>
      </c>
      <c r="AO39" s="80">
        <f t="shared" si="7"/>
        <v>0</v>
      </c>
    </row>
    <row r="40" spans="1:41" x14ac:dyDescent="0.25">
      <c r="A40" s="87">
        <f>'September - DATA INFO'!A40</f>
        <v>0</v>
      </c>
      <c r="B40" s="87">
        <f>'September - DATA INFO'!B40</f>
        <v>0</v>
      </c>
      <c r="C40" s="81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81"/>
      <c r="AE40" s="81"/>
      <c r="AF40" s="81"/>
      <c r="AG40" s="81"/>
      <c r="AH40" s="80">
        <f t="shared" si="0"/>
        <v>0</v>
      </c>
      <c r="AI40" s="80">
        <f t="shared" si="1"/>
        <v>0</v>
      </c>
      <c r="AJ40" s="80">
        <f t="shared" si="2"/>
        <v>0</v>
      </c>
      <c r="AK40" s="80">
        <f t="shared" si="3"/>
        <v>0</v>
      </c>
      <c r="AL40" s="80">
        <f t="shared" si="4"/>
        <v>0</v>
      </c>
      <c r="AM40" s="80">
        <f t="shared" si="5"/>
        <v>0</v>
      </c>
      <c r="AN40" s="80">
        <f t="shared" si="6"/>
        <v>0</v>
      </c>
      <c r="AO40" s="80">
        <f t="shared" si="7"/>
        <v>0</v>
      </c>
    </row>
    <row r="41" spans="1:41" x14ac:dyDescent="0.25">
      <c r="A41" s="87">
        <f>'September - DATA INFO'!A41</f>
        <v>0</v>
      </c>
      <c r="B41" s="87">
        <f>'September - DATA INFO'!B41</f>
        <v>0</v>
      </c>
      <c r="C41" s="81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81"/>
      <c r="AE41" s="81"/>
      <c r="AF41" s="81"/>
      <c r="AG41" s="81"/>
      <c r="AH41" s="80">
        <f t="shared" si="0"/>
        <v>0</v>
      </c>
      <c r="AI41" s="80">
        <f t="shared" si="1"/>
        <v>0</v>
      </c>
      <c r="AJ41" s="80">
        <f t="shared" si="2"/>
        <v>0</v>
      </c>
      <c r="AK41" s="80">
        <f t="shared" si="3"/>
        <v>0</v>
      </c>
      <c r="AL41" s="80">
        <f t="shared" si="4"/>
        <v>0</v>
      </c>
      <c r="AM41" s="80">
        <f t="shared" si="5"/>
        <v>0</v>
      </c>
      <c r="AN41" s="80">
        <f t="shared" si="6"/>
        <v>0</v>
      </c>
      <c r="AO41" s="80">
        <f t="shared" si="7"/>
        <v>0</v>
      </c>
    </row>
    <row r="43" spans="1:41" ht="17.399999999999999" x14ac:dyDescent="0.25">
      <c r="C43" s="187" t="s">
        <v>105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</row>
    <row r="44" spans="1:41" x14ac:dyDescent="0.25">
      <c r="R44" s="146"/>
      <c r="S44" s="53"/>
      <c r="T44" s="53"/>
      <c r="U44" s="53"/>
      <c r="V44" s="53"/>
      <c r="W44" s="53"/>
      <c r="X44" s="53"/>
      <c r="Y44" s="53"/>
    </row>
    <row r="45" spans="1:41" x14ac:dyDescent="0.25">
      <c r="C45" s="144" t="s">
        <v>17</v>
      </c>
      <c r="D45" s="145"/>
      <c r="E45" s="146"/>
      <c r="F45" s="146"/>
      <c r="G45" s="146"/>
      <c r="H45" s="146"/>
      <c r="I45" s="146"/>
      <c r="J45" s="146"/>
      <c r="K45" s="37"/>
      <c r="L45" s="37"/>
      <c r="M45" s="37"/>
      <c r="N45" s="37"/>
      <c r="O45" s="144" t="s">
        <v>19</v>
      </c>
      <c r="P45" s="146"/>
      <c r="Q45" s="146"/>
      <c r="R45" s="146"/>
      <c r="S45" s="53"/>
      <c r="T45" s="53"/>
      <c r="U45" s="53"/>
      <c r="V45" s="53"/>
      <c r="W45" s="53"/>
      <c r="X45" s="53"/>
      <c r="Y45" s="53"/>
    </row>
    <row r="46" spans="1:41" x14ac:dyDescent="0.25">
      <c r="C46" s="147" t="s">
        <v>91</v>
      </c>
      <c r="D46" s="146"/>
      <c r="E46" s="146"/>
      <c r="F46" s="146"/>
      <c r="G46" s="146"/>
      <c r="H46" s="146"/>
      <c r="I46" s="146"/>
      <c r="J46" s="146"/>
      <c r="K46" s="37"/>
      <c r="L46" s="37"/>
      <c r="M46" s="37"/>
      <c r="N46" s="37"/>
      <c r="O46" s="148" t="s">
        <v>92</v>
      </c>
      <c r="P46" s="146"/>
      <c r="Q46" s="146"/>
      <c r="R46" s="146"/>
      <c r="S46" s="53"/>
      <c r="T46" s="53"/>
      <c r="U46" s="53"/>
      <c r="V46" s="53"/>
      <c r="W46" s="53"/>
      <c r="X46" s="53"/>
      <c r="Y46" s="53"/>
    </row>
    <row r="47" spans="1:41" ht="19.5" customHeight="1" x14ac:dyDescent="0.25">
      <c r="C47" s="149" t="s">
        <v>93</v>
      </c>
      <c r="D47" s="150"/>
      <c r="E47" s="150"/>
      <c r="F47" s="150"/>
      <c r="G47" s="150"/>
      <c r="H47" s="150"/>
      <c r="I47" s="150"/>
      <c r="J47" s="150"/>
      <c r="K47" s="37"/>
      <c r="L47" s="37"/>
      <c r="M47" s="37"/>
      <c r="N47" s="37"/>
      <c r="O47" s="149" t="s">
        <v>93</v>
      </c>
      <c r="P47" s="150"/>
      <c r="Q47" s="150"/>
      <c r="R47" s="150"/>
      <c r="S47" s="53"/>
      <c r="T47" s="53"/>
      <c r="U47" s="53"/>
      <c r="V47" s="53"/>
      <c r="W47" s="53"/>
      <c r="X47" s="53"/>
      <c r="Y47" s="53"/>
    </row>
    <row r="48" spans="1:41" ht="15.6" x14ac:dyDescent="0.3">
      <c r="C48" s="119" t="s">
        <v>18</v>
      </c>
      <c r="D48" s="145" t="s">
        <v>24</v>
      </c>
      <c r="E48" s="151"/>
      <c r="F48" s="37"/>
      <c r="G48" s="37"/>
      <c r="H48" s="37"/>
      <c r="I48" s="121" t="s">
        <v>59</v>
      </c>
      <c r="J48" s="146" t="s">
        <v>56</v>
      </c>
      <c r="K48" s="146"/>
      <c r="L48" s="146"/>
      <c r="M48" s="37"/>
      <c r="N48" s="37"/>
      <c r="O48" s="119" t="s">
        <v>9</v>
      </c>
      <c r="P48" s="146"/>
      <c r="Q48" s="146"/>
      <c r="R48" s="146"/>
      <c r="S48" s="53"/>
      <c r="T48" s="53"/>
      <c r="U48" s="53"/>
      <c r="V48" s="53"/>
      <c r="W48" s="53"/>
      <c r="X48" s="53"/>
      <c r="Y48" s="53"/>
    </row>
    <row r="49" spans="1:26" ht="15.6" x14ac:dyDescent="0.3">
      <c r="C49" s="119" t="s">
        <v>25</v>
      </c>
      <c r="D49" s="145" t="s">
        <v>26</v>
      </c>
      <c r="E49" s="151"/>
      <c r="F49" s="37"/>
      <c r="G49" s="37"/>
      <c r="H49" s="37"/>
      <c r="I49" s="119" t="s">
        <v>64</v>
      </c>
      <c r="J49" s="145" t="s">
        <v>60</v>
      </c>
      <c r="K49" s="146"/>
      <c r="L49" s="146"/>
      <c r="M49" s="146"/>
      <c r="N49" s="146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6" ht="15.6" x14ac:dyDescent="0.3">
      <c r="C50" s="119" t="s">
        <v>27</v>
      </c>
      <c r="D50" s="145" t="s">
        <v>28</v>
      </c>
      <c r="E50" s="151"/>
      <c r="F50" s="37"/>
      <c r="G50" s="37"/>
      <c r="H50" s="37"/>
      <c r="I50" s="119" t="s">
        <v>61</v>
      </c>
      <c r="J50" s="145" t="s">
        <v>62</v>
      </c>
      <c r="K50" s="146"/>
      <c r="L50" s="146"/>
      <c r="M50" s="146"/>
      <c r="N50" s="146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6" ht="15.6" x14ac:dyDescent="0.3">
      <c r="C51" s="119" t="s">
        <v>36</v>
      </c>
      <c r="D51" s="145" t="s">
        <v>94</v>
      </c>
      <c r="E51" s="151"/>
      <c r="F51" s="146"/>
      <c r="G51" s="146"/>
      <c r="H51" s="146"/>
      <c r="I51" s="146"/>
      <c r="J51" s="146"/>
      <c r="K51" s="146"/>
      <c r="L51" s="146"/>
      <c r="M51" s="146"/>
      <c r="N51" s="146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6" s="85" customFormat="1" ht="15.6" x14ac:dyDescent="0.3">
      <c r="A52" s="84"/>
      <c r="B52" s="84"/>
      <c r="C52" s="58"/>
      <c r="D52" s="54"/>
      <c r="E52" s="58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6" ht="17.399999999999999" x14ac:dyDescent="0.25">
      <c r="C53" s="185" t="s">
        <v>106</v>
      </c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</row>
    <row r="54" spans="1:26" ht="15.6" x14ac:dyDescent="0.3">
      <c r="C54" s="138" t="s">
        <v>107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83"/>
    </row>
    <row r="55" spans="1:26" ht="15.6" x14ac:dyDescent="0.3">
      <c r="C55" s="1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86"/>
    </row>
    <row r="56" spans="1:26" ht="15.6" x14ac:dyDescent="0.3">
      <c r="C56" s="50" t="s">
        <v>5</v>
      </c>
      <c r="D56" s="37" t="s">
        <v>39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86"/>
    </row>
    <row r="57" spans="1:26" ht="15.6" x14ac:dyDescent="0.3">
      <c r="C57" s="50" t="s">
        <v>6</v>
      </c>
      <c r="D57" s="10" t="s">
        <v>38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6" ht="15.6" x14ac:dyDescent="0.3">
      <c r="C58" s="50" t="s">
        <v>7</v>
      </c>
      <c r="D58" s="37" t="s">
        <v>37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6" ht="15.6" x14ac:dyDescent="0.3">
      <c r="C59" s="50" t="s">
        <v>8</v>
      </c>
      <c r="D59" s="10" t="s">
        <v>29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</sheetData>
  <mergeCells count="21">
    <mergeCell ref="AI3:AO11"/>
    <mergeCell ref="B7:B8"/>
    <mergeCell ref="C7:N8"/>
    <mergeCell ref="A13:B13"/>
    <mergeCell ref="A14:B14"/>
    <mergeCell ref="B1:AG1"/>
    <mergeCell ref="C10:N10"/>
    <mergeCell ref="C12:N12"/>
    <mergeCell ref="B3:B4"/>
    <mergeCell ref="C3:N4"/>
    <mergeCell ref="P3:R4"/>
    <mergeCell ref="S3:W4"/>
    <mergeCell ref="A1:A8"/>
    <mergeCell ref="AA3:AF11"/>
    <mergeCell ref="C36:AG36"/>
    <mergeCell ref="C43:Y43"/>
    <mergeCell ref="C53:Y53"/>
    <mergeCell ref="C15:AG15"/>
    <mergeCell ref="C5:N5"/>
    <mergeCell ref="P5:R6"/>
    <mergeCell ref="S5:W6"/>
  </mergeCells>
  <pageMargins left="0.24" right="0.16" top="0.27" bottom="0.19" header="0.2" footer="0.13"/>
  <pageSetup scale="67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  <pageSetUpPr fitToPage="1"/>
  </sheetPr>
  <dimension ref="A1:AO59"/>
  <sheetViews>
    <sheetView workbookViewId="0">
      <selection activeCell="AI3" sqref="AI3:AO11"/>
    </sheetView>
  </sheetViews>
  <sheetFormatPr defaultColWidth="9.109375" defaultRowHeight="13.8" x14ac:dyDescent="0.25"/>
  <cols>
    <col min="1" max="2" width="20.6640625" style="61" customWidth="1"/>
    <col min="3" max="41" width="3.5546875" style="60" customWidth="1"/>
    <col min="42" max="16384" width="9.109375" style="60"/>
  </cols>
  <sheetData>
    <row r="1" spans="1:41" ht="27.75" customHeight="1" x14ac:dyDescent="0.25">
      <c r="A1" s="237" t="s">
        <v>119</v>
      </c>
      <c r="B1" s="221" t="s">
        <v>16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I1" s="269"/>
      <c r="AJ1" s="268"/>
      <c r="AK1" s="268"/>
      <c r="AL1" s="268"/>
      <c r="AM1" s="268"/>
      <c r="AN1" s="268"/>
      <c r="AO1" s="268"/>
    </row>
    <row r="2" spans="1:41" ht="10.5" customHeight="1" x14ac:dyDescent="0.25">
      <c r="A2" s="238"/>
      <c r="K2" s="62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AI2" s="268"/>
      <c r="AJ2" s="268"/>
      <c r="AK2" s="268"/>
      <c r="AL2" s="268"/>
      <c r="AM2" s="268"/>
      <c r="AN2" s="268"/>
      <c r="AO2" s="268"/>
    </row>
    <row r="3" spans="1:41" x14ac:dyDescent="0.25">
      <c r="A3" s="238"/>
      <c r="B3" s="201" t="s">
        <v>11</v>
      </c>
      <c r="C3" s="224">
        <f>'September - DATA INFO'!C3</f>
        <v>0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64"/>
      <c r="P3" s="226" t="s">
        <v>21</v>
      </c>
      <c r="Q3" s="226"/>
      <c r="R3" s="226"/>
      <c r="S3" s="227" t="str">
        <f>'September - DATA INFO'!S3</f>
        <v>2019-2020</v>
      </c>
      <c r="T3" s="227"/>
      <c r="U3" s="227"/>
      <c r="V3" s="227"/>
      <c r="W3" s="227"/>
      <c r="X3" s="65"/>
      <c r="Y3" s="65"/>
      <c r="Z3" s="65"/>
      <c r="AA3" s="244" t="s">
        <v>120</v>
      </c>
      <c r="AB3" s="245"/>
      <c r="AC3" s="245"/>
      <c r="AD3" s="245"/>
      <c r="AE3" s="245"/>
      <c r="AF3" s="246"/>
      <c r="AI3" s="251" t="s">
        <v>122</v>
      </c>
      <c r="AJ3" s="260"/>
      <c r="AK3" s="260"/>
      <c r="AL3" s="260"/>
      <c r="AM3" s="260"/>
      <c r="AN3" s="260"/>
      <c r="AO3" s="261"/>
    </row>
    <row r="4" spans="1:41" ht="6.75" customHeight="1" x14ac:dyDescent="0.25">
      <c r="A4" s="238"/>
      <c r="B4" s="20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64"/>
      <c r="P4" s="226"/>
      <c r="Q4" s="226"/>
      <c r="R4" s="226"/>
      <c r="S4" s="227"/>
      <c r="T4" s="227"/>
      <c r="U4" s="227"/>
      <c r="V4" s="227"/>
      <c r="W4" s="227"/>
      <c r="AA4" s="247"/>
      <c r="AB4" s="242"/>
      <c r="AC4" s="242"/>
      <c r="AD4" s="242"/>
      <c r="AE4" s="242"/>
      <c r="AF4" s="248"/>
      <c r="AI4" s="262"/>
      <c r="AJ4" s="263"/>
      <c r="AK4" s="263"/>
      <c r="AL4" s="263"/>
      <c r="AM4" s="263"/>
      <c r="AN4" s="263"/>
      <c r="AO4" s="264"/>
    </row>
    <row r="5" spans="1:41" ht="15" customHeight="1" x14ac:dyDescent="0.25">
      <c r="A5" s="238"/>
      <c r="B5" s="137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64"/>
      <c r="P5" s="215" t="s">
        <v>22</v>
      </c>
      <c r="Q5" s="215"/>
      <c r="R5" s="215"/>
      <c r="S5" s="216" t="s">
        <v>32</v>
      </c>
      <c r="T5" s="216"/>
      <c r="U5" s="216"/>
      <c r="V5" s="216"/>
      <c r="W5" s="216"/>
      <c r="X5" s="66"/>
      <c r="Y5" s="65"/>
      <c r="Z5" s="65"/>
      <c r="AA5" s="247"/>
      <c r="AB5" s="242"/>
      <c r="AC5" s="242"/>
      <c r="AD5" s="242"/>
      <c r="AE5" s="242"/>
      <c r="AF5" s="248"/>
      <c r="AI5" s="262"/>
      <c r="AJ5" s="263"/>
      <c r="AK5" s="263"/>
      <c r="AL5" s="263"/>
      <c r="AM5" s="263"/>
      <c r="AN5" s="263"/>
      <c r="AO5" s="264"/>
    </row>
    <row r="6" spans="1:41" x14ac:dyDescent="0.25">
      <c r="A6" s="238"/>
      <c r="B6" s="42"/>
      <c r="C6" s="67"/>
      <c r="D6" s="68"/>
      <c r="E6" s="68"/>
      <c r="F6" s="68"/>
      <c r="G6" s="69"/>
      <c r="H6" s="69"/>
      <c r="I6" s="69"/>
      <c r="J6" s="69"/>
      <c r="K6" s="69"/>
      <c r="L6" s="69"/>
      <c r="M6" s="69"/>
      <c r="N6" s="69"/>
      <c r="O6" s="64"/>
      <c r="P6" s="215"/>
      <c r="Q6" s="215"/>
      <c r="R6" s="215"/>
      <c r="S6" s="216"/>
      <c r="T6" s="216"/>
      <c r="U6" s="216"/>
      <c r="V6" s="216"/>
      <c r="W6" s="216"/>
      <c r="X6" s="66"/>
      <c r="AA6" s="247"/>
      <c r="AB6" s="242"/>
      <c r="AC6" s="242"/>
      <c r="AD6" s="242"/>
      <c r="AE6" s="242"/>
      <c r="AF6" s="248"/>
      <c r="AI6" s="262"/>
      <c r="AJ6" s="263"/>
      <c r="AK6" s="263"/>
      <c r="AL6" s="263"/>
      <c r="AM6" s="263"/>
      <c r="AN6" s="263"/>
      <c r="AO6" s="264"/>
    </row>
    <row r="7" spans="1:41" ht="3.75" customHeight="1" thickBot="1" x14ac:dyDescent="0.3">
      <c r="A7" s="238"/>
      <c r="B7" s="201" t="s">
        <v>103</v>
      </c>
      <c r="C7" s="217">
        <f>'September - DATA INFO'!C7</f>
        <v>0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64"/>
      <c r="P7" s="90"/>
      <c r="Q7" s="90"/>
      <c r="R7" s="90"/>
      <c r="AA7" s="247"/>
      <c r="AB7" s="242"/>
      <c r="AC7" s="242"/>
      <c r="AD7" s="242"/>
      <c r="AE7" s="242"/>
      <c r="AF7" s="248"/>
      <c r="AI7" s="262"/>
      <c r="AJ7" s="263"/>
      <c r="AK7" s="263"/>
      <c r="AL7" s="263"/>
      <c r="AM7" s="263"/>
      <c r="AN7" s="263"/>
      <c r="AO7" s="264"/>
    </row>
    <row r="8" spans="1:41" ht="21" customHeight="1" x14ac:dyDescent="0.25">
      <c r="A8" s="238"/>
      <c r="B8" s="201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64"/>
      <c r="P8" s="162" t="s">
        <v>114</v>
      </c>
      <c r="Q8" s="171"/>
      <c r="R8" s="171"/>
      <c r="S8" s="163"/>
      <c r="T8" s="163"/>
      <c r="U8" s="163"/>
      <c r="V8" s="163"/>
      <c r="W8" s="164"/>
      <c r="X8" s="165">
        <f>SUM(V9+V10+V11+V12)</f>
        <v>0</v>
      </c>
      <c r="Y8" s="166"/>
      <c r="Z8" s="65"/>
      <c r="AA8" s="247"/>
      <c r="AB8" s="242"/>
      <c r="AC8" s="242"/>
      <c r="AD8" s="242"/>
      <c r="AE8" s="242"/>
      <c r="AF8" s="248"/>
      <c r="AI8" s="262"/>
      <c r="AJ8" s="263"/>
      <c r="AK8" s="263"/>
      <c r="AL8" s="263"/>
      <c r="AM8" s="263"/>
      <c r="AN8" s="263"/>
      <c r="AO8" s="264"/>
    </row>
    <row r="9" spans="1:41" ht="16.2" customHeight="1" x14ac:dyDescent="0.25">
      <c r="A9" s="239"/>
      <c r="B9" s="4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64"/>
      <c r="P9" s="167" t="s">
        <v>12</v>
      </c>
      <c r="Q9" s="72"/>
      <c r="R9" s="72"/>
      <c r="S9" s="72"/>
      <c r="T9" s="64"/>
      <c r="U9" s="73"/>
      <c r="V9" s="73">
        <f>COUNTIF($C$14:$AG$14, "G")</f>
        <v>0</v>
      </c>
      <c r="W9" s="73"/>
      <c r="X9" s="64"/>
      <c r="Y9" s="168"/>
      <c r="Z9" s="65"/>
      <c r="AA9" s="247"/>
      <c r="AB9" s="242"/>
      <c r="AC9" s="242"/>
      <c r="AD9" s="242"/>
      <c r="AE9" s="242"/>
      <c r="AF9" s="248"/>
      <c r="AI9" s="262"/>
      <c r="AJ9" s="263"/>
      <c r="AK9" s="263"/>
      <c r="AL9" s="263"/>
      <c r="AM9" s="263"/>
      <c r="AN9" s="263"/>
      <c r="AO9" s="264"/>
    </row>
    <row r="10" spans="1:41" ht="18" customHeight="1" x14ac:dyDescent="0.25">
      <c r="B10" s="137" t="s">
        <v>104</v>
      </c>
      <c r="C10" s="222">
        <f>'September - DATA INFO'!C10</f>
        <v>0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74"/>
      <c r="P10" s="167" t="s">
        <v>13</v>
      </c>
      <c r="Q10" s="72"/>
      <c r="R10" s="72"/>
      <c r="S10" s="70"/>
      <c r="T10" s="64"/>
      <c r="U10" s="73"/>
      <c r="V10" s="73">
        <f>COUNTIF($C$14:$AG$14,"P")+COUNTIF($C$14:$AG$14,"D")</f>
        <v>0</v>
      </c>
      <c r="W10" s="73"/>
      <c r="X10" s="64"/>
      <c r="Y10" s="168"/>
      <c r="Z10" s="64"/>
      <c r="AA10" s="247"/>
      <c r="AB10" s="242"/>
      <c r="AC10" s="242"/>
      <c r="AD10" s="242"/>
      <c r="AE10" s="242"/>
      <c r="AF10" s="248"/>
      <c r="AG10" s="75"/>
      <c r="AI10" s="262"/>
      <c r="AJ10" s="263"/>
      <c r="AK10" s="263"/>
      <c r="AL10" s="263"/>
      <c r="AM10" s="263"/>
      <c r="AN10" s="263"/>
      <c r="AO10" s="264"/>
    </row>
    <row r="11" spans="1:41" x14ac:dyDescent="0.25">
      <c r="B11" s="42"/>
      <c r="C11" s="71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P11" s="167" t="s">
        <v>14</v>
      </c>
      <c r="Q11" s="72"/>
      <c r="R11" s="72"/>
      <c r="S11" s="70"/>
      <c r="T11" s="64"/>
      <c r="U11" s="73"/>
      <c r="V11" s="73">
        <f>COUNTIF($C$14:$AG$14, "E")</f>
        <v>0</v>
      </c>
      <c r="W11" s="73"/>
      <c r="X11" s="64"/>
      <c r="Y11" s="169"/>
      <c r="Z11" s="64"/>
      <c r="AA11" s="249"/>
      <c r="AB11" s="243"/>
      <c r="AC11" s="243"/>
      <c r="AD11" s="243"/>
      <c r="AE11" s="243"/>
      <c r="AF11" s="250"/>
      <c r="AI11" s="265"/>
      <c r="AJ11" s="266"/>
      <c r="AK11" s="266"/>
      <c r="AL11" s="266"/>
      <c r="AM11" s="266"/>
      <c r="AN11" s="266"/>
      <c r="AO11" s="267"/>
    </row>
    <row r="12" spans="1:41" ht="21" customHeight="1" x14ac:dyDescent="0.25">
      <c r="B12" s="137" t="s">
        <v>10</v>
      </c>
      <c r="C12" s="223">
        <f>'September - DATA INFO'!C12</f>
        <v>0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P12" s="167" t="s">
        <v>15</v>
      </c>
      <c r="Q12" s="72"/>
      <c r="R12" s="72"/>
      <c r="S12" s="70"/>
      <c r="T12" s="64"/>
      <c r="U12" s="72"/>
      <c r="V12" s="72">
        <f>COUNTIF($C$14:$AG$14, "T")</f>
        <v>0</v>
      </c>
      <c r="W12" s="72"/>
      <c r="X12" s="64"/>
      <c r="Y12" s="169"/>
      <c r="Z12" s="64"/>
      <c r="AA12" s="64"/>
      <c r="AB12" s="64"/>
      <c r="AC12" s="64"/>
      <c r="AD12" s="70"/>
      <c r="AE12" s="70"/>
      <c r="AF12" s="64"/>
      <c r="AI12" s="268"/>
      <c r="AJ12" s="268"/>
      <c r="AK12" s="268"/>
      <c r="AL12" s="268"/>
      <c r="AM12" s="268"/>
      <c r="AN12" s="268"/>
      <c r="AO12" s="268"/>
    </row>
    <row r="13" spans="1:41" ht="35.4" customHeight="1" x14ac:dyDescent="0.25">
      <c r="A13" s="228" t="s">
        <v>65</v>
      </c>
      <c r="B13" s="228"/>
      <c r="C13" s="135">
        <v>43800</v>
      </c>
      <c r="D13" s="135">
        <v>43801</v>
      </c>
      <c r="E13" s="135">
        <v>43802</v>
      </c>
      <c r="F13" s="135">
        <v>43803</v>
      </c>
      <c r="G13" s="135">
        <v>43804</v>
      </c>
      <c r="H13" s="135">
        <v>43805</v>
      </c>
      <c r="I13" s="135">
        <v>43806</v>
      </c>
      <c r="J13" s="135">
        <v>43807</v>
      </c>
      <c r="K13" s="135">
        <v>43808</v>
      </c>
      <c r="L13" s="135">
        <v>43809</v>
      </c>
      <c r="M13" s="135">
        <v>43810</v>
      </c>
      <c r="N13" s="135">
        <v>43811</v>
      </c>
      <c r="O13" s="135">
        <v>43812</v>
      </c>
      <c r="P13" s="135">
        <v>43813</v>
      </c>
      <c r="Q13" s="135">
        <v>43814</v>
      </c>
      <c r="R13" s="135">
        <v>43815</v>
      </c>
      <c r="S13" s="135">
        <v>43816</v>
      </c>
      <c r="T13" s="135">
        <v>43817</v>
      </c>
      <c r="U13" s="135">
        <v>43818</v>
      </c>
      <c r="V13" s="135">
        <v>43819</v>
      </c>
      <c r="W13" s="135">
        <v>43820</v>
      </c>
      <c r="X13" s="135">
        <v>43821</v>
      </c>
      <c r="Y13" s="135">
        <v>43822</v>
      </c>
      <c r="Z13" s="135">
        <v>43823</v>
      </c>
      <c r="AA13" s="135">
        <v>43824</v>
      </c>
      <c r="AB13" s="135">
        <v>43825</v>
      </c>
      <c r="AC13" s="135">
        <v>43826</v>
      </c>
      <c r="AD13" s="135">
        <v>43827</v>
      </c>
      <c r="AE13" s="135">
        <v>43828</v>
      </c>
      <c r="AF13" s="135">
        <v>43829</v>
      </c>
      <c r="AG13" s="135">
        <v>43830</v>
      </c>
      <c r="AH13" s="85"/>
      <c r="AI13" s="268"/>
      <c r="AJ13" s="268"/>
      <c r="AK13" s="268"/>
      <c r="AL13" s="268"/>
      <c r="AM13" s="268"/>
      <c r="AN13" s="268"/>
      <c r="AO13" s="268"/>
    </row>
    <row r="14" spans="1:41" s="16" customFormat="1" ht="21.6" customHeight="1" x14ac:dyDescent="0.3">
      <c r="A14" s="205" t="s">
        <v>108</v>
      </c>
      <c r="B14" s="206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41" ht="13.8" customHeight="1" x14ac:dyDescent="0.25">
      <c r="A15" s="55" t="s">
        <v>68</v>
      </c>
      <c r="B15" s="94" t="s">
        <v>69</v>
      </c>
      <c r="C15" s="195" t="s">
        <v>110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7"/>
      <c r="AH15" s="78" t="s">
        <v>9</v>
      </c>
      <c r="AI15" s="78" t="s">
        <v>27</v>
      </c>
      <c r="AJ15" s="78" t="s">
        <v>36</v>
      </c>
      <c r="AK15" s="78" t="s">
        <v>63</v>
      </c>
      <c r="AL15" s="78" t="s">
        <v>25</v>
      </c>
      <c r="AM15" s="78" t="s">
        <v>59</v>
      </c>
      <c r="AN15" s="78" t="s">
        <v>64</v>
      </c>
      <c r="AO15" s="78" t="s">
        <v>61</v>
      </c>
    </row>
    <row r="16" spans="1:41" x14ac:dyDescent="0.25">
      <c r="A16" s="87">
        <f>'September - DATA INFO'!A16</f>
        <v>0</v>
      </c>
      <c r="B16" s="87">
        <f>'September - DATA INFO'!B16</f>
        <v>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>
        <f>COUNTIF($C16:$AG16, "U")</f>
        <v>0</v>
      </c>
      <c r="AI16" s="80">
        <f>COUNTIF($C16:$AG16, "H")</f>
        <v>0</v>
      </c>
      <c r="AJ16" s="80">
        <f>COUNTIF($C16:$AG16, "M")</f>
        <v>0</v>
      </c>
      <c r="AK16" s="80">
        <f>COUNTIF($C16:$AG16, "I")</f>
        <v>0</v>
      </c>
      <c r="AL16" s="80">
        <f>COUNTIF($C16:$AG16, "S")</f>
        <v>0</v>
      </c>
      <c r="AM16" s="80">
        <f>COUNTIF($C16:$AG16, "A")</f>
        <v>0</v>
      </c>
      <c r="AN16" s="80">
        <f>COUNTIF($C16:$AG16, "J/S")</f>
        <v>0</v>
      </c>
      <c r="AO16" s="80">
        <f>COUNTIF($C16:$AG16, "O")</f>
        <v>0</v>
      </c>
    </row>
    <row r="17" spans="1:41" x14ac:dyDescent="0.25">
      <c r="A17" s="87">
        <f>'September - DATA INFO'!A17</f>
        <v>0</v>
      </c>
      <c r="B17" s="87">
        <f>'September - DATA INFO'!B17</f>
        <v>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80">
        <f t="shared" ref="AH17:AH41" si="0">COUNTIF($C17:$AG17, "U")</f>
        <v>0</v>
      </c>
      <c r="AI17" s="80">
        <f t="shared" ref="AI17:AI41" si="1">COUNTIF($C17:$AG17, "H")</f>
        <v>0</v>
      </c>
      <c r="AJ17" s="80">
        <f t="shared" ref="AJ17:AJ41" si="2">COUNTIF($C17:$AG17, "M")</f>
        <v>0</v>
      </c>
      <c r="AK17" s="80">
        <f t="shared" ref="AK17:AK41" si="3">COUNTIF($C17:$AG17, "I")</f>
        <v>0</v>
      </c>
      <c r="AL17" s="80">
        <f t="shared" ref="AL17:AL41" si="4">COUNTIF($C17:$AG17, "S")</f>
        <v>0</v>
      </c>
      <c r="AM17" s="80">
        <f t="shared" ref="AM17:AM41" si="5">COUNTIF($C17:$AG17, "A")</f>
        <v>0</v>
      </c>
      <c r="AN17" s="80">
        <f t="shared" ref="AN17:AN41" si="6">COUNTIF($C17:$AG17, "J/S")</f>
        <v>0</v>
      </c>
      <c r="AO17" s="80">
        <f t="shared" ref="AO17:AO41" si="7">COUNTIF($C17:$AG17, "O")</f>
        <v>0</v>
      </c>
    </row>
    <row r="18" spans="1:41" x14ac:dyDescent="0.25">
      <c r="A18" s="87">
        <f>'September - DATA INFO'!A18</f>
        <v>0</v>
      </c>
      <c r="B18" s="87">
        <f>'September - DATA INFO'!B18</f>
        <v>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0">
        <f t="shared" si="0"/>
        <v>0</v>
      </c>
      <c r="AI18" s="80">
        <f t="shared" si="1"/>
        <v>0</v>
      </c>
      <c r="AJ18" s="80">
        <f t="shared" si="2"/>
        <v>0</v>
      </c>
      <c r="AK18" s="80">
        <f t="shared" si="3"/>
        <v>0</v>
      </c>
      <c r="AL18" s="80">
        <f t="shared" si="4"/>
        <v>0</v>
      </c>
      <c r="AM18" s="80">
        <f t="shared" si="5"/>
        <v>0</v>
      </c>
      <c r="AN18" s="80">
        <f t="shared" si="6"/>
        <v>0</v>
      </c>
      <c r="AO18" s="80">
        <f t="shared" si="7"/>
        <v>0</v>
      </c>
    </row>
    <row r="19" spans="1:41" x14ac:dyDescent="0.25">
      <c r="A19" s="87">
        <f>'September - DATA INFO'!A19</f>
        <v>0</v>
      </c>
      <c r="B19" s="87">
        <f>'September - DATA INFO'!B19</f>
        <v>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0">
        <f t="shared" si="0"/>
        <v>0</v>
      </c>
      <c r="AI19" s="80">
        <f t="shared" si="1"/>
        <v>0</v>
      </c>
      <c r="AJ19" s="80">
        <f t="shared" si="2"/>
        <v>0</v>
      </c>
      <c r="AK19" s="80">
        <f t="shared" si="3"/>
        <v>0</v>
      </c>
      <c r="AL19" s="80">
        <f t="shared" si="4"/>
        <v>0</v>
      </c>
      <c r="AM19" s="80">
        <f t="shared" si="5"/>
        <v>0</v>
      </c>
      <c r="AN19" s="80">
        <f t="shared" si="6"/>
        <v>0</v>
      </c>
      <c r="AO19" s="80">
        <f t="shared" si="7"/>
        <v>0</v>
      </c>
    </row>
    <row r="20" spans="1:41" x14ac:dyDescent="0.25">
      <c r="A20" s="87">
        <f>'September - DATA INFO'!A20</f>
        <v>0</v>
      </c>
      <c r="B20" s="87">
        <f>'September - DATA INFO'!B20</f>
        <v>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0">
        <f t="shared" si="0"/>
        <v>0</v>
      </c>
      <c r="AI20" s="80">
        <f t="shared" si="1"/>
        <v>0</v>
      </c>
      <c r="AJ20" s="80">
        <f t="shared" si="2"/>
        <v>0</v>
      </c>
      <c r="AK20" s="80">
        <f t="shared" si="3"/>
        <v>0</v>
      </c>
      <c r="AL20" s="80">
        <f t="shared" si="4"/>
        <v>0</v>
      </c>
      <c r="AM20" s="80">
        <f t="shared" si="5"/>
        <v>0</v>
      </c>
      <c r="AN20" s="80">
        <f t="shared" si="6"/>
        <v>0</v>
      </c>
      <c r="AO20" s="80">
        <f t="shared" si="7"/>
        <v>0</v>
      </c>
    </row>
    <row r="21" spans="1:41" x14ac:dyDescent="0.25">
      <c r="A21" s="87">
        <f>'September - DATA INFO'!A21</f>
        <v>0</v>
      </c>
      <c r="B21" s="87">
        <f>'September - DATA INFO'!B21</f>
        <v>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0">
        <f t="shared" si="0"/>
        <v>0</v>
      </c>
      <c r="AI21" s="80">
        <f t="shared" si="1"/>
        <v>0</v>
      </c>
      <c r="AJ21" s="80">
        <f t="shared" si="2"/>
        <v>0</v>
      </c>
      <c r="AK21" s="80">
        <f t="shared" si="3"/>
        <v>0</v>
      </c>
      <c r="AL21" s="80">
        <f t="shared" si="4"/>
        <v>0</v>
      </c>
      <c r="AM21" s="80">
        <f t="shared" si="5"/>
        <v>0</v>
      </c>
      <c r="AN21" s="80">
        <f t="shared" si="6"/>
        <v>0</v>
      </c>
      <c r="AO21" s="80">
        <f t="shared" si="7"/>
        <v>0</v>
      </c>
    </row>
    <row r="22" spans="1:41" x14ac:dyDescent="0.25">
      <c r="A22" s="87">
        <f>'September - DATA INFO'!A22</f>
        <v>0</v>
      </c>
      <c r="B22" s="87">
        <f>'September - DATA INFO'!B22</f>
        <v>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0">
        <f t="shared" si="0"/>
        <v>0</v>
      </c>
      <c r="AI22" s="80">
        <f t="shared" si="1"/>
        <v>0</v>
      </c>
      <c r="AJ22" s="80">
        <f t="shared" si="2"/>
        <v>0</v>
      </c>
      <c r="AK22" s="80">
        <f t="shared" si="3"/>
        <v>0</v>
      </c>
      <c r="AL22" s="80">
        <f t="shared" si="4"/>
        <v>0</v>
      </c>
      <c r="AM22" s="80">
        <f t="shared" si="5"/>
        <v>0</v>
      </c>
      <c r="AN22" s="80">
        <f t="shared" si="6"/>
        <v>0</v>
      </c>
      <c r="AO22" s="80">
        <f t="shared" si="7"/>
        <v>0</v>
      </c>
    </row>
    <row r="23" spans="1:41" x14ac:dyDescent="0.25">
      <c r="A23" s="87">
        <f>'September - DATA INFO'!A23</f>
        <v>0</v>
      </c>
      <c r="B23" s="87">
        <f>'September - DATA INFO'!B23</f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0">
        <f t="shared" si="0"/>
        <v>0</v>
      </c>
      <c r="AI23" s="80">
        <f t="shared" si="1"/>
        <v>0</v>
      </c>
      <c r="AJ23" s="80">
        <f t="shared" si="2"/>
        <v>0</v>
      </c>
      <c r="AK23" s="80">
        <f t="shared" si="3"/>
        <v>0</v>
      </c>
      <c r="AL23" s="80">
        <f t="shared" si="4"/>
        <v>0</v>
      </c>
      <c r="AM23" s="80">
        <f t="shared" si="5"/>
        <v>0</v>
      </c>
      <c r="AN23" s="80">
        <f t="shared" si="6"/>
        <v>0</v>
      </c>
      <c r="AO23" s="80">
        <f t="shared" si="7"/>
        <v>0</v>
      </c>
    </row>
    <row r="24" spans="1:41" x14ac:dyDescent="0.25">
      <c r="A24" s="87">
        <f>'September - DATA INFO'!A24</f>
        <v>0</v>
      </c>
      <c r="B24" s="87">
        <f>'September - DATA INFO'!B24</f>
        <v>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0">
        <f t="shared" si="0"/>
        <v>0</v>
      </c>
      <c r="AI24" s="80">
        <f t="shared" si="1"/>
        <v>0</v>
      </c>
      <c r="AJ24" s="80">
        <f t="shared" si="2"/>
        <v>0</v>
      </c>
      <c r="AK24" s="80">
        <f t="shared" si="3"/>
        <v>0</v>
      </c>
      <c r="AL24" s="80">
        <f t="shared" si="4"/>
        <v>0</v>
      </c>
      <c r="AM24" s="80">
        <f t="shared" si="5"/>
        <v>0</v>
      </c>
      <c r="AN24" s="80">
        <f t="shared" si="6"/>
        <v>0</v>
      </c>
      <c r="AO24" s="80">
        <f t="shared" si="7"/>
        <v>0</v>
      </c>
    </row>
    <row r="25" spans="1:41" x14ac:dyDescent="0.25">
      <c r="A25" s="87">
        <f>'September - DATA INFO'!A25</f>
        <v>0</v>
      </c>
      <c r="B25" s="87">
        <f>'September - DATA INFO'!B25</f>
        <v>0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0">
        <f t="shared" si="0"/>
        <v>0</v>
      </c>
      <c r="AI25" s="80">
        <f t="shared" si="1"/>
        <v>0</v>
      </c>
      <c r="AJ25" s="80">
        <f t="shared" si="2"/>
        <v>0</v>
      </c>
      <c r="AK25" s="80">
        <f t="shared" si="3"/>
        <v>0</v>
      </c>
      <c r="AL25" s="80">
        <f t="shared" si="4"/>
        <v>0</v>
      </c>
      <c r="AM25" s="80">
        <f t="shared" si="5"/>
        <v>0</v>
      </c>
      <c r="AN25" s="80">
        <f t="shared" si="6"/>
        <v>0</v>
      </c>
      <c r="AO25" s="80">
        <f t="shared" si="7"/>
        <v>0</v>
      </c>
    </row>
    <row r="26" spans="1:41" x14ac:dyDescent="0.25">
      <c r="A26" s="87">
        <f>'September - DATA INFO'!A26</f>
        <v>0</v>
      </c>
      <c r="B26" s="87">
        <f>'September - DATA INFO'!B26</f>
        <v>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>
        <f t="shared" si="0"/>
        <v>0</v>
      </c>
      <c r="AI26" s="80">
        <f t="shared" si="1"/>
        <v>0</v>
      </c>
      <c r="AJ26" s="80">
        <f t="shared" si="2"/>
        <v>0</v>
      </c>
      <c r="AK26" s="80">
        <f t="shared" si="3"/>
        <v>0</v>
      </c>
      <c r="AL26" s="80">
        <f t="shared" si="4"/>
        <v>0</v>
      </c>
      <c r="AM26" s="80">
        <f t="shared" si="5"/>
        <v>0</v>
      </c>
      <c r="AN26" s="80">
        <f t="shared" si="6"/>
        <v>0</v>
      </c>
      <c r="AO26" s="80">
        <f t="shared" si="7"/>
        <v>0</v>
      </c>
    </row>
    <row r="27" spans="1:41" x14ac:dyDescent="0.25">
      <c r="A27" s="87">
        <f>'September - DATA INFO'!A27</f>
        <v>0</v>
      </c>
      <c r="B27" s="87">
        <f>'September - DATA INFO'!B27</f>
        <v>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0">
        <f t="shared" si="0"/>
        <v>0</v>
      </c>
      <c r="AI27" s="80">
        <f t="shared" si="1"/>
        <v>0</v>
      </c>
      <c r="AJ27" s="80">
        <f t="shared" si="2"/>
        <v>0</v>
      </c>
      <c r="AK27" s="80">
        <f t="shared" si="3"/>
        <v>0</v>
      </c>
      <c r="AL27" s="80">
        <f t="shared" si="4"/>
        <v>0</v>
      </c>
      <c r="AM27" s="80">
        <f t="shared" si="5"/>
        <v>0</v>
      </c>
      <c r="AN27" s="80">
        <f t="shared" si="6"/>
        <v>0</v>
      </c>
      <c r="AO27" s="80">
        <f t="shared" si="7"/>
        <v>0</v>
      </c>
    </row>
    <row r="28" spans="1:41" x14ac:dyDescent="0.25">
      <c r="A28" s="87">
        <f>'September - DATA INFO'!A28</f>
        <v>0</v>
      </c>
      <c r="B28" s="87">
        <f>'September - DATA INFO'!B28</f>
        <v>0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0">
        <f t="shared" si="0"/>
        <v>0</v>
      </c>
      <c r="AI28" s="80">
        <f t="shared" si="1"/>
        <v>0</v>
      </c>
      <c r="AJ28" s="80">
        <f t="shared" si="2"/>
        <v>0</v>
      </c>
      <c r="AK28" s="80">
        <f t="shared" si="3"/>
        <v>0</v>
      </c>
      <c r="AL28" s="80">
        <f t="shared" si="4"/>
        <v>0</v>
      </c>
      <c r="AM28" s="80">
        <f t="shared" si="5"/>
        <v>0</v>
      </c>
      <c r="AN28" s="80">
        <f t="shared" si="6"/>
        <v>0</v>
      </c>
      <c r="AO28" s="80">
        <f t="shared" si="7"/>
        <v>0</v>
      </c>
    </row>
    <row r="29" spans="1:41" x14ac:dyDescent="0.25">
      <c r="A29" s="87">
        <f>'September - DATA INFO'!A29</f>
        <v>0</v>
      </c>
      <c r="B29" s="87">
        <f>'September - DATA INFO'!B29</f>
        <v>0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0">
        <f t="shared" si="0"/>
        <v>0</v>
      </c>
      <c r="AI29" s="80">
        <f t="shared" si="1"/>
        <v>0</v>
      </c>
      <c r="AJ29" s="80">
        <f t="shared" si="2"/>
        <v>0</v>
      </c>
      <c r="AK29" s="80">
        <f t="shared" si="3"/>
        <v>0</v>
      </c>
      <c r="AL29" s="80">
        <f t="shared" si="4"/>
        <v>0</v>
      </c>
      <c r="AM29" s="80">
        <f t="shared" si="5"/>
        <v>0</v>
      </c>
      <c r="AN29" s="80">
        <f t="shared" si="6"/>
        <v>0</v>
      </c>
      <c r="AO29" s="80">
        <f t="shared" si="7"/>
        <v>0</v>
      </c>
    </row>
    <row r="30" spans="1:41" x14ac:dyDescent="0.25">
      <c r="A30" s="87">
        <f>'September - DATA INFO'!A30</f>
        <v>0</v>
      </c>
      <c r="B30" s="87">
        <f>'September - DATA INFO'!B30</f>
        <v>0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0">
        <f t="shared" si="0"/>
        <v>0</v>
      </c>
      <c r="AI30" s="80">
        <f t="shared" si="1"/>
        <v>0</v>
      </c>
      <c r="AJ30" s="80">
        <f t="shared" si="2"/>
        <v>0</v>
      </c>
      <c r="AK30" s="80">
        <f t="shared" si="3"/>
        <v>0</v>
      </c>
      <c r="AL30" s="80">
        <f t="shared" si="4"/>
        <v>0</v>
      </c>
      <c r="AM30" s="80">
        <f t="shared" si="5"/>
        <v>0</v>
      </c>
      <c r="AN30" s="80">
        <f t="shared" si="6"/>
        <v>0</v>
      </c>
      <c r="AO30" s="80">
        <f t="shared" si="7"/>
        <v>0</v>
      </c>
    </row>
    <row r="31" spans="1:41" x14ac:dyDescent="0.25">
      <c r="A31" s="87">
        <f>'September - DATA INFO'!A31</f>
        <v>0</v>
      </c>
      <c r="B31" s="87">
        <f>'September - DATA INFO'!B31</f>
        <v>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0">
        <f t="shared" si="0"/>
        <v>0</v>
      </c>
      <c r="AI31" s="80">
        <f t="shared" si="1"/>
        <v>0</v>
      </c>
      <c r="AJ31" s="80">
        <f t="shared" si="2"/>
        <v>0</v>
      </c>
      <c r="AK31" s="80">
        <f t="shared" si="3"/>
        <v>0</v>
      </c>
      <c r="AL31" s="80">
        <f t="shared" si="4"/>
        <v>0</v>
      </c>
      <c r="AM31" s="80">
        <f t="shared" si="5"/>
        <v>0</v>
      </c>
      <c r="AN31" s="80">
        <f t="shared" si="6"/>
        <v>0</v>
      </c>
      <c r="AO31" s="80">
        <f t="shared" si="7"/>
        <v>0</v>
      </c>
    </row>
    <row r="32" spans="1:41" x14ac:dyDescent="0.25">
      <c r="A32" s="87">
        <f>'September - DATA INFO'!A32</f>
        <v>0</v>
      </c>
      <c r="B32" s="87">
        <f>'September - DATA INFO'!B32</f>
        <v>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0">
        <f t="shared" si="0"/>
        <v>0</v>
      </c>
      <c r="AI32" s="80">
        <f t="shared" si="1"/>
        <v>0</v>
      </c>
      <c r="AJ32" s="80">
        <f t="shared" si="2"/>
        <v>0</v>
      </c>
      <c r="AK32" s="80">
        <f t="shared" si="3"/>
        <v>0</v>
      </c>
      <c r="AL32" s="80">
        <f t="shared" si="4"/>
        <v>0</v>
      </c>
      <c r="AM32" s="80">
        <f t="shared" si="5"/>
        <v>0</v>
      </c>
      <c r="AN32" s="80">
        <f t="shared" si="6"/>
        <v>0</v>
      </c>
      <c r="AO32" s="80">
        <f t="shared" si="7"/>
        <v>0</v>
      </c>
    </row>
    <row r="33" spans="1:41" x14ac:dyDescent="0.25">
      <c r="A33" s="87">
        <f>'September - DATA INFO'!A33</f>
        <v>0</v>
      </c>
      <c r="B33" s="87">
        <f>'September - DATA INFO'!B33</f>
        <v>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2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0">
        <f t="shared" si="0"/>
        <v>0</v>
      </c>
      <c r="AI33" s="80">
        <f t="shared" si="1"/>
        <v>0</v>
      </c>
      <c r="AJ33" s="80">
        <f t="shared" si="2"/>
        <v>0</v>
      </c>
      <c r="AK33" s="80">
        <f t="shared" si="3"/>
        <v>0</v>
      </c>
      <c r="AL33" s="80">
        <f t="shared" si="4"/>
        <v>0</v>
      </c>
      <c r="AM33" s="80">
        <f>COUNTIF($C33:$AG33, "A")</f>
        <v>0</v>
      </c>
      <c r="AN33" s="80">
        <f t="shared" si="6"/>
        <v>0</v>
      </c>
      <c r="AO33" s="80">
        <f t="shared" si="7"/>
        <v>0</v>
      </c>
    </row>
    <row r="34" spans="1:41" x14ac:dyDescent="0.25">
      <c r="A34" s="87">
        <f>'September - DATA INFO'!A34</f>
        <v>0</v>
      </c>
      <c r="B34" s="87">
        <f>'September - DATA INFO'!B34</f>
        <v>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2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0">
        <f t="shared" si="0"/>
        <v>0</v>
      </c>
      <c r="AI34" s="80">
        <f t="shared" si="1"/>
        <v>0</v>
      </c>
      <c r="AJ34" s="80">
        <f t="shared" si="2"/>
        <v>0</v>
      </c>
      <c r="AK34" s="80">
        <f t="shared" si="3"/>
        <v>0</v>
      </c>
      <c r="AL34" s="80">
        <f t="shared" si="4"/>
        <v>0</v>
      </c>
      <c r="AM34" s="80">
        <f t="shared" ref="AM34:AM35" si="8">COUNTIF($C34:$AG34, "A")</f>
        <v>0</v>
      </c>
      <c r="AN34" s="80">
        <f t="shared" si="6"/>
        <v>0</v>
      </c>
      <c r="AO34" s="80">
        <f t="shared" si="7"/>
        <v>0</v>
      </c>
    </row>
    <row r="35" spans="1:41" x14ac:dyDescent="0.25">
      <c r="A35" s="87">
        <f>'September - DATA INFO'!A35</f>
        <v>0</v>
      </c>
      <c r="B35" s="87">
        <f>'September - DATA INFO'!B35</f>
        <v>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0">
        <f t="shared" si="0"/>
        <v>0</v>
      </c>
      <c r="AI35" s="80">
        <f t="shared" si="1"/>
        <v>0</v>
      </c>
      <c r="AJ35" s="80">
        <f t="shared" si="2"/>
        <v>0</v>
      </c>
      <c r="AK35" s="80">
        <f t="shared" si="3"/>
        <v>0</v>
      </c>
      <c r="AL35" s="80">
        <f t="shared" si="4"/>
        <v>0</v>
      </c>
      <c r="AM35" s="80">
        <f t="shared" si="8"/>
        <v>0</v>
      </c>
      <c r="AN35" s="80">
        <f t="shared" si="6"/>
        <v>0</v>
      </c>
      <c r="AO35" s="80">
        <f t="shared" si="7"/>
        <v>0</v>
      </c>
    </row>
    <row r="36" spans="1:41" x14ac:dyDescent="0.25">
      <c r="A36" s="88" t="s">
        <v>70</v>
      </c>
      <c r="B36" s="89" t="s">
        <v>71</v>
      </c>
      <c r="C36" s="195" t="s">
        <v>115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7"/>
      <c r="AH36" s="46" t="s">
        <v>9</v>
      </c>
      <c r="AI36" s="46" t="s">
        <v>27</v>
      </c>
      <c r="AJ36" s="46" t="s">
        <v>36</v>
      </c>
      <c r="AK36" s="46" t="s">
        <v>63</v>
      </c>
      <c r="AL36" s="46" t="s">
        <v>25</v>
      </c>
      <c r="AM36" s="46" t="s">
        <v>59</v>
      </c>
      <c r="AN36" s="46" t="s">
        <v>64</v>
      </c>
      <c r="AO36" s="46" t="s">
        <v>61</v>
      </c>
    </row>
    <row r="37" spans="1:41" x14ac:dyDescent="0.25">
      <c r="A37" s="87">
        <f>'September - DATA INFO'!A37</f>
        <v>0</v>
      </c>
      <c r="B37" s="87">
        <f>'September - DATA INFO'!B37</f>
        <v>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2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0">
        <f t="shared" si="0"/>
        <v>0</v>
      </c>
      <c r="AI37" s="80">
        <f t="shared" si="1"/>
        <v>0</v>
      </c>
      <c r="AJ37" s="80">
        <f t="shared" si="2"/>
        <v>0</v>
      </c>
      <c r="AK37" s="80">
        <f t="shared" si="3"/>
        <v>0</v>
      </c>
      <c r="AL37" s="80">
        <f t="shared" si="4"/>
        <v>0</v>
      </c>
      <c r="AM37" s="80">
        <f t="shared" si="5"/>
        <v>0</v>
      </c>
      <c r="AN37" s="80">
        <f t="shared" si="6"/>
        <v>0</v>
      </c>
      <c r="AO37" s="80">
        <f t="shared" si="7"/>
        <v>0</v>
      </c>
    </row>
    <row r="38" spans="1:41" x14ac:dyDescent="0.25">
      <c r="A38" s="87">
        <f>'September - DATA INFO'!A38</f>
        <v>0</v>
      </c>
      <c r="B38" s="87">
        <f>'September - DATA INFO'!B38</f>
        <v>0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0">
        <f t="shared" si="0"/>
        <v>0</v>
      </c>
      <c r="AI38" s="80">
        <f t="shared" si="1"/>
        <v>0</v>
      </c>
      <c r="AJ38" s="80">
        <f t="shared" si="2"/>
        <v>0</v>
      </c>
      <c r="AK38" s="80">
        <f t="shared" si="3"/>
        <v>0</v>
      </c>
      <c r="AL38" s="80">
        <f t="shared" si="4"/>
        <v>0</v>
      </c>
      <c r="AM38" s="80">
        <f t="shared" si="5"/>
        <v>0</v>
      </c>
      <c r="AN38" s="80">
        <f t="shared" si="6"/>
        <v>0</v>
      </c>
      <c r="AO38" s="80">
        <f t="shared" si="7"/>
        <v>0</v>
      </c>
    </row>
    <row r="39" spans="1:41" x14ac:dyDescent="0.25">
      <c r="A39" s="87">
        <f>'September - DATA INFO'!A39</f>
        <v>0</v>
      </c>
      <c r="B39" s="87">
        <f>'September - DATA INFO'!B39</f>
        <v>0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0">
        <f t="shared" si="0"/>
        <v>0</v>
      </c>
      <c r="AI39" s="80">
        <f t="shared" si="1"/>
        <v>0</v>
      </c>
      <c r="AJ39" s="80">
        <f t="shared" si="2"/>
        <v>0</v>
      </c>
      <c r="AK39" s="80">
        <f t="shared" si="3"/>
        <v>0</v>
      </c>
      <c r="AL39" s="80">
        <f t="shared" si="4"/>
        <v>0</v>
      </c>
      <c r="AM39" s="80">
        <f t="shared" si="5"/>
        <v>0</v>
      </c>
      <c r="AN39" s="80">
        <f t="shared" si="6"/>
        <v>0</v>
      </c>
      <c r="AO39" s="80">
        <f t="shared" si="7"/>
        <v>0</v>
      </c>
    </row>
    <row r="40" spans="1:41" x14ac:dyDescent="0.25">
      <c r="A40" s="87">
        <f>'September - DATA INFO'!A40</f>
        <v>0</v>
      </c>
      <c r="B40" s="87">
        <f>'September - DATA INFO'!B40</f>
        <v>0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2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0">
        <f t="shared" si="0"/>
        <v>0</v>
      </c>
      <c r="AI40" s="80">
        <f t="shared" si="1"/>
        <v>0</v>
      </c>
      <c r="AJ40" s="80">
        <f t="shared" si="2"/>
        <v>0</v>
      </c>
      <c r="AK40" s="80">
        <f t="shared" si="3"/>
        <v>0</v>
      </c>
      <c r="AL40" s="80">
        <f t="shared" si="4"/>
        <v>0</v>
      </c>
      <c r="AM40" s="80">
        <f t="shared" si="5"/>
        <v>0</v>
      </c>
      <c r="AN40" s="80">
        <f t="shared" si="6"/>
        <v>0</v>
      </c>
      <c r="AO40" s="80">
        <f t="shared" si="7"/>
        <v>0</v>
      </c>
    </row>
    <row r="41" spans="1:41" x14ac:dyDescent="0.25">
      <c r="A41" s="87">
        <f>'September - DATA INFO'!A41</f>
        <v>0</v>
      </c>
      <c r="B41" s="87">
        <f>'September - DATA INFO'!B41</f>
        <v>0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2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0">
        <f t="shared" si="0"/>
        <v>0</v>
      </c>
      <c r="AI41" s="80">
        <f t="shared" si="1"/>
        <v>0</v>
      </c>
      <c r="AJ41" s="80">
        <f t="shared" si="2"/>
        <v>0</v>
      </c>
      <c r="AK41" s="80">
        <f t="shared" si="3"/>
        <v>0</v>
      </c>
      <c r="AL41" s="80">
        <f t="shared" si="4"/>
        <v>0</v>
      </c>
      <c r="AM41" s="80">
        <f t="shared" si="5"/>
        <v>0</v>
      </c>
      <c r="AN41" s="80">
        <f t="shared" si="6"/>
        <v>0</v>
      </c>
      <c r="AO41" s="80">
        <f t="shared" si="7"/>
        <v>0</v>
      </c>
    </row>
    <row r="43" spans="1:41" ht="17.399999999999999" x14ac:dyDescent="0.25">
      <c r="C43" s="187" t="s">
        <v>105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</row>
    <row r="44" spans="1:41" x14ac:dyDescent="0.25">
      <c r="R44" s="146"/>
      <c r="S44" s="53"/>
      <c r="T44" s="53"/>
      <c r="U44" s="53"/>
      <c r="V44" s="53"/>
      <c r="W44" s="53"/>
      <c r="X44" s="53"/>
      <c r="Y44" s="53"/>
    </row>
    <row r="45" spans="1:41" x14ac:dyDescent="0.25">
      <c r="C45" s="144" t="s">
        <v>17</v>
      </c>
      <c r="D45" s="145"/>
      <c r="E45" s="146"/>
      <c r="F45" s="146"/>
      <c r="G45" s="146"/>
      <c r="H45" s="146"/>
      <c r="I45" s="146"/>
      <c r="J45" s="146"/>
      <c r="K45" s="37"/>
      <c r="L45" s="37"/>
      <c r="M45" s="37"/>
      <c r="N45" s="37"/>
      <c r="O45" s="144" t="s">
        <v>19</v>
      </c>
      <c r="P45" s="146"/>
      <c r="Q45" s="146"/>
      <c r="R45" s="146"/>
      <c r="S45" s="53"/>
      <c r="T45" s="53"/>
      <c r="U45" s="53"/>
      <c r="V45" s="53"/>
      <c r="W45" s="53"/>
      <c r="X45" s="53"/>
      <c r="Y45" s="53"/>
    </row>
    <row r="46" spans="1:41" x14ac:dyDescent="0.25">
      <c r="C46" s="147" t="s">
        <v>91</v>
      </c>
      <c r="D46" s="146"/>
      <c r="E46" s="146"/>
      <c r="F46" s="146"/>
      <c r="G46" s="146"/>
      <c r="H46" s="146"/>
      <c r="I46" s="146"/>
      <c r="J46" s="146"/>
      <c r="K46" s="37"/>
      <c r="L46" s="37"/>
      <c r="M46" s="37"/>
      <c r="N46" s="37"/>
      <c r="O46" s="148" t="s">
        <v>92</v>
      </c>
      <c r="P46" s="146"/>
      <c r="Q46" s="146"/>
      <c r="R46" s="146"/>
      <c r="S46" s="53"/>
      <c r="T46" s="53"/>
      <c r="U46" s="53"/>
      <c r="V46" s="53"/>
      <c r="W46" s="53"/>
      <c r="X46" s="53"/>
      <c r="Y46" s="53"/>
    </row>
    <row r="47" spans="1:41" ht="19.5" customHeight="1" x14ac:dyDescent="0.25">
      <c r="C47" s="149" t="s">
        <v>93</v>
      </c>
      <c r="D47" s="150"/>
      <c r="E47" s="150"/>
      <c r="F47" s="150"/>
      <c r="G47" s="150"/>
      <c r="H47" s="150"/>
      <c r="I47" s="150"/>
      <c r="J47" s="150"/>
      <c r="K47" s="37"/>
      <c r="L47" s="37"/>
      <c r="M47" s="37"/>
      <c r="N47" s="37"/>
      <c r="O47" s="149" t="s">
        <v>93</v>
      </c>
      <c r="P47" s="150"/>
      <c r="Q47" s="150"/>
      <c r="R47" s="150"/>
      <c r="S47" s="53"/>
      <c r="T47" s="53"/>
      <c r="U47" s="53"/>
      <c r="V47" s="53"/>
      <c r="W47" s="53"/>
      <c r="X47" s="53"/>
      <c r="Y47" s="53"/>
    </row>
    <row r="48" spans="1:41" ht="15.6" x14ac:dyDescent="0.3">
      <c r="C48" s="119" t="s">
        <v>18</v>
      </c>
      <c r="D48" s="145" t="s">
        <v>24</v>
      </c>
      <c r="E48" s="151"/>
      <c r="F48" s="37"/>
      <c r="G48" s="37"/>
      <c r="H48" s="37"/>
      <c r="I48" s="121" t="s">
        <v>59</v>
      </c>
      <c r="J48" s="146" t="s">
        <v>56</v>
      </c>
      <c r="K48" s="146"/>
      <c r="L48" s="146"/>
      <c r="M48" s="37"/>
      <c r="N48" s="37"/>
      <c r="O48" s="119" t="s">
        <v>9</v>
      </c>
      <c r="P48" s="146"/>
      <c r="Q48" s="146"/>
      <c r="R48" s="146"/>
      <c r="S48" s="53"/>
      <c r="T48" s="53"/>
      <c r="U48" s="53"/>
      <c r="V48" s="53"/>
      <c r="W48" s="53"/>
      <c r="X48" s="53"/>
      <c r="Y48" s="53"/>
    </row>
    <row r="49" spans="1:26" ht="15.6" x14ac:dyDescent="0.3">
      <c r="C49" s="119" t="s">
        <v>25</v>
      </c>
      <c r="D49" s="145" t="s">
        <v>26</v>
      </c>
      <c r="E49" s="151"/>
      <c r="F49" s="37"/>
      <c r="G49" s="37"/>
      <c r="H49" s="37"/>
      <c r="I49" s="119" t="s">
        <v>64</v>
      </c>
      <c r="J49" s="145" t="s">
        <v>60</v>
      </c>
      <c r="K49" s="146"/>
      <c r="L49" s="146"/>
      <c r="M49" s="146"/>
      <c r="N49" s="146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6" ht="15.6" x14ac:dyDescent="0.3">
      <c r="C50" s="119" t="s">
        <v>27</v>
      </c>
      <c r="D50" s="145" t="s">
        <v>28</v>
      </c>
      <c r="E50" s="151"/>
      <c r="F50" s="37"/>
      <c r="G50" s="37"/>
      <c r="H50" s="37"/>
      <c r="I50" s="119" t="s">
        <v>61</v>
      </c>
      <c r="J50" s="145" t="s">
        <v>62</v>
      </c>
      <c r="K50" s="146"/>
      <c r="L50" s="146"/>
      <c r="M50" s="146"/>
      <c r="N50" s="146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6" ht="15.6" x14ac:dyDescent="0.3">
      <c r="C51" s="119" t="s">
        <v>36</v>
      </c>
      <c r="D51" s="145" t="s">
        <v>94</v>
      </c>
      <c r="E51" s="151"/>
      <c r="F51" s="146"/>
      <c r="G51" s="146"/>
      <c r="H51" s="146"/>
      <c r="I51" s="146"/>
      <c r="J51" s="146"/>
      <c r="K51" s="146"/>
      <c r="L51" s="146"/>
      <c r="M51" s="146"/>
      <c r="N51" s="146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6" s="85" customFormat="1" ht="15.6" x14ac:dyDescent="0.3">
      <c r="A52" s="84"/>
      <c r="B52" s="84"/>
      <c r="C52" s="58"/>
      <c r="D52" s="54"/>
      <c r="E52" s="58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6" ht="17.399999999999999" x14ac:dyDescent="0.25">
      <c r="C53" s="185" t="s">
        <v>106</v>
      </c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</row>
    <row r="54" spans="1:26" ht="15.6" x14ac:dyDescent="0.3">
      <c r="C54" s="138" t="s">
        <v>107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83"/>
    </row>
    <row r="55" spans="1:26" ht="15.6" x14ac:dyDescent="0.3">
      <c r="C55" s="1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86"/>
    </row>
    <row r="56" spans="1:26" ht="15.6" x14ac:dyDescent="0.3">
      <c r="C56" s="50" t="s">
        <v>5</v>
      </c>
      <c r="D56" s="37" t="s">
        <v>39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86"/>
    </row>
    <row r="57" spans="1:26" ht="15.6" x14ac:dyDescent="0.3">
      <c r="C57" s="50" t="s">
        <v>6</v>
      </c>
      <c r="D57" s="10" t="s">
        <v>38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6" ht="15.6" x14ac:dyDescent="0.3">
      <c r="C58" s="50" t="s">
        <v>7</v>
      </c>
      <c r="D58" s="37" t="s">
        <v>37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6" ht="15.6" x14ac:dyDescent="0.3">
      <c r="C59" s="50" t="s">
        <v>8</v>
      </c>
      <c r="D59" s="10" t="s">
        <v>29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</sheetData>
  <mergeCells count="21">
    <mergeCell ref="AI3:AO11"/>
    <mergeCell ref="B7:B8"/>
    <mergeCell ref="C7:N8"/>
    <mergeCell ref="A13:B13"/>
    <mergeCell ref="A14:B14"/>
    <mergeCell ref="B1:AG1"/>
    <mergeCell ref="C10:N10"/>
    <mergeCell ref="C12:N12"/>
    <mergeCell ref="B3:B4"/>
    <mergeCell ref="C3:N4"/>
    <mergeCell ref="P3:R4"/>
    <mergeCell ref="S3:W4"/>
    <mergeCell ref="A1:A9"/>
    <mergeCell ref="AA3:AF11"/>
    <mergeCell ref="C36:AG36"/>
    <mergeCell ref="C43:Y43"/>
    <mergeCell ref="C53:Y53"/>
    <mergeCell ref="C15:AG15"/>
    <mergeCell ref="C5:N5"/>
    <mergeCell ref="P5:R6"/>
    <mergeCell ref="S5:W6"/>
  </mergeCells>
  <pageMargins left="0.24" right="0.18" top="0.27" bottom="0.21" header="0.21" footer="0.14000000000000001"/>
  <pageSetup scale="63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  <pageSetUpPr fitToPage="1"/>
  </sheetPr>
  <dimension ref="A1:AO59"/>
  <sheetViews>
    <sheetView workbookViewId="0">
      <selection activeCell="AI3" sqref="AI3:AO11"/>
    </sheetView>
  </sheetViews>
  <sheetFormatPr defaultColWidth="9.109375" defaultRowHeight="13.8" x14ac:dyDescent="0.25"/>
  <cols>
    <col min="1" max="2" width="20.6640625" style="61" customWidth="1"/>
    <col min="3" max="32" width="3.5546875" style="60" customWidth="1"/>
    <col min="33" max="33" width="3.6640625" style="60" customWidth="1"/>
    <col min="34" max="41" width="3.5546875" style="60" customWidth="1"/>
    <col min="42" max="16384" width="9.109375" style="60"/>
  </cols>
  <sheetData>
    <row r="1" spans="1:41" ht="27.75" customHeight="1" x14ac:dyDescent="0.25">
      <c r="A1" s="234" t="s">
        <v>119</v>
      </c>
      <c r="B1" s="221" t="s">
        <v>16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41" ht="10.5" customHeight="1" x14ac:dyDescent="0.25">
      <c r="A2" s="235"/>
      <c r="K2" s="62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41" x14ac:dyDescent="0.25">
      <c r="A3" s="235"/>
      <c r="B3" s="201" t="s">
        <v>11</v>
      </c>
      <c r="C3" s="224">
        <f>'September - DATA INFO'!C3</f>
        <v>0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64"/>
      <c r="P3" s="226" t="s">
        <v>21</v>
      </c>
      <c r="Q3" s="226"/>
      <c r="R3" s="226"/>
      <c r="S3" s="227" t="str">
        <f>'September - DATA INFO'!S3</f>
        <v>2019-2020</v>
      </c>
      <c r="T3" s="227"/>
      <c r="U3" s="227"/>
      <c r="V3" s="227"/>
      <c r="W3" s="227"/>
      <c r="X3" s="65"/>
      <c r="Y3" s="65"/>
      <c r="Z3" s="65"/>
      <c r="AA3" s="244" t="s">
        <v>120</v>
      </c>
      <c r="AB3" s="245"/>
      <c r="AC3" s="245"/>
      <c r="AD3" s="245"/>
      <c r="AE3" s="245"/>
      <c r="AF3" s="246"/>
      <c r="AI3" s="251" t="s">
        <v>122</v>
      </c>
      <c r="AJ3" s="260"/>
      <c r="AK3" s="260"/>
      <c r="AL3" s="260"/>
      <c r="AM3" s="260"/>
      <c r="AN3" s="260"/>
      <c r="AO3" s="261"/>
    </row>
    <row r="4" spans="1:41" ht="6.75" customHeight="1" x14ac:dyDescent="0.25">
      <c r="A4" s="235"/>
      <c r="B4" s="20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64"/>
      <c r="P4" s="226"/>
      <c r="Q4" s="226"/>
      <c r="R4" s="226"/>
      <c r="S4" s="227"/>
      <c r="T4" s="227"/>
      <c r="U4" s="227"/>
      <c r="V4" s="227"/>
      <c r="W4" s="227"/>
      <c r="AA4" s="247"/>
      <c r="AB4" s="242"/>
      <c r="AC4" s="242"/>
      <c r="AD4" s="242"/>
      <c r="AE4" s="242"/>
      <c r="AF4" s="248"/>
      <c r="AI4" s="262"/>
      <c r="AJ4" s="263"/>
      <c r="AK4" s="263"/>
      <c r="AL4" s="263"/>
      <c r="AM4" s="263"/>
      <c r="AN4" s="263"/>
      <c r="AO4" s="264"/>
    </row>
    <row r="5" spans="1:41" ht="15" customHeight="1" x14ac:dyDescent="0.25">
      <c r="A5" s="235"/>
      <c r="B5" s="137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64"/>
      <c r="P5" s="215" t="s">
        <v>22</v>
      </c>
      <c r="Q5" s="215"/>
      <c r="R5" s="215"/>
      <c r="S5" s="216" t="s">
        <v>33</v>
      </c>
      <c r="T5" s="216"/>
      <c r="U5" s="216"/>
      <c r="V5" s="216"/>
      <c r="W5" s="216"/>
      <c r="X5" s="66"/>
      <c r="Y5" s="65"/>
      <c r="Z5" s="65"/>
      <c r="AA5" s="247"/>
      <c r="AB5" s="242"/>
      <c r="AC5" s="242"/>
      <c r="AD5" s="242"/>
      <c r="AE5" s="242"/>
      <c r="AF5" s="248"/>
      <c r="AI5" s="262"/>
      <c r="AJ5" s="263"/>
      <c r="AK5" s="263"/>
      <c r="AL5" s="263"/>
      <c r="AM5" s="263"/>
      <c r="AN5" s="263"/>
      <c r="AO5" s="264"/>
    </row>
    <row r="6" spans="1:41" x14ac:dyDescent="0.25">
      <c r="A6" s="235"/>
      <c r="B6" s="42"/>
      <c r="C6" s="67"/>
      <c r="D6" s="68"/>
      <c r="E6" s="68"/>
      <c r="F6" s="68"/>
      <c r="G6" s="69"/>
      <c r="H6" s="69"/>
      <c r="I6" s="69"/>
      <c r="J6" s="69"/>
      <c r="K6" s="69"/>
      <c r="L6" s="69"/>
      <c r="M6" s="69"/>
      <c r="N6" s="69"/>
      <c r="O6" s="64"/>
      <c r="P6" s="215"/>
      <c r="Q6" s="215"/>
      <c r="R6" s="215"/>
      <c r="S6" s="216"/>
      <c r="T6" s="216"/>
      <c r="U6" s="216"/>
      <c r="V6" s="216"/>
      <c r="W6" s="216"/>
      <c r="X6" s="66"/>
      <c r="AA6" s="247"/>
      <c r="AB6" s="242"/>
      <c r="AC6" s="242"/>
      <c r="AD6" s="242"/>
      <c r="AE6" s="242"/>
      <c r="AF6" s="248"/>
      <c r="AI6" s="262"/>
      <c r="AJ6" s="263"/>
      <c r="AK6" s="263"/>
      <c r="AL6" s="263"/>
      <c r="AM6" s="263"/>
      <c r="AN6" s="263"/>
      <c r="AO6" s="264"/>
    </row>
    <row r="7" spans="1:41" ht="3.75" customHeight="1" thickBot="1" x14ac:dyDescent="0.3">
      <c r="A7" s="235"/>
      <c r="B7" s="201" t="s">
        <v>103</v>
      </c>
      <c r="C7" s="217">
        <f>'September - DATA INFO'!C7</f>
        <v>0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64"/>
      <c r="P7" s="90"/>
      <c r="Q7" s="90"/>
      <c r="R7" s="90"/>
      <c r="AA7" s="247"/>
      <c r="AB7" s="242"/>
      <c r="AC7" s="242"/>
      <c r="AD7" s="242"/>
      <c r="AE7" s="242"/>
      <c r="AF7" s="248"/>
      <c r="AI7" s="262"/>
      <c r="AJ7" s="263"/>
      <c r="AK7" s="263"/>
      <c r="AL7" s="263"/>
      <c r="AM7" s="263"/>
      <c r="AN7" s="263"/>
      <c r="AO7" s="264"/>
    </row>
    <row r="8" spans="1:41" ht="21" customHeight="1" x14ac:dyDescent="0.25">
      <c r="A8" s="235"/>
      <c r="B8" s="201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64"/>
      <c r="P8" s="162" t="s">
        <v>114</v>
      </c>
      <c r="Q8" s="171"/>
      <c r="R8" s="171"/>
      <c r="S8" s="163"/>
      <c r="T8" s="163"/>
      <c r="U8" s="163"/>
      <c r="V8" s="163"/>
      <c r="W8" s="164"/>
      <c r="X8" s="165">
        <f>SUM(V9+V10+V11+V12)</f>
        <v>0</v>
      </c>
      <c r="Y8" s="166"/>
      <c r="Z8" s="65"/>
      <c r="AA8" s="247"/>
      <c r="AB8" s="242"/>
      <c r="AC8" s="242"/>
      <c r="AD8" s="242"/>
      <c r="AE8" s="242"/>
      <c r="AF8" s="248"/>
      <c r="AI8" s="262"/>
      <c r="AJ8" s="263"/>
      <c r="AK8" s="263"/>
      <c r="AL8" s="263"/>
      <c r="AM8" s="263"/>
      <c r="AN8" s="263"/>
      <c r="AO8" s="264"/>
    </row>
    <row r="9" spans="1:41" x14ac:dyDescent="0.25">
      <c r="B9" s="4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64"/>
      <c r="P9" s="167" t="s">
        <v>12</v>
      </c>
      <c r="Q9" s="72"/>
      <c r="R9" s="72"/>
      <c r="S9" s="72"/>
      <c r="T9" s="64"/>
      <c r="U9" s="73"/>
      <c r="V9" s="73">
        <f>COUNTIF($C$14:$AG$14, "G")</f>
        <v>0</v>
      </c>
      <c r="W9" s="73"/>
      <c r="X9" s="64"/>
      <c r="Y9" s="168"/>
      <c r="Z9" s="65"/>
      <c r="AA9" s="247"/>
      <c r="AB9" s="242"/>
      <c r="AC9" s="242"/>
      <c r="AD9" s="242"/>
      <c r="AE9" s="242"/>
      <c r="AF9" s="248"/>
      <c r="AI9" s="262"/>
      <c r="AJ9" s="263"/>
      <c r="AK9" s="263"/>
      <c r="AL9" s="263"/>
      <c r="AM9" s="263"/>
      <c r="AN9" s="263"/>
      <c r="AO9" s="264"/>
    </row>
    <row r="10" spans="1:41" ht="19.2" customHeight="1" x14ac:dyDescent="0.25">
      <c r="B10" s="137" t="s">
        <v>104</v>
      </c>
      <c r="C10" s="222">
        <f>'September - DATA INFO'!C10</f>
        <v>0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74"/>
      <c r="P10" s="167" t="s">
        <v>13</v>
      </c>
      <c r="Q10" s="72"/>
      <c r="R10" s="72"/>
      <c r="S10" s="70"/>
      <c r="T10" s="64"/>
      <c r="U10" s="73"/>
      <c r="V10" s="73">
        <f>COUNTIF($C$14:$AG$14,"P")+COUNTIF($C$14:$AG$14,"D")</f>
        <v>0</v>
      </c>
      <c r="W10" s="73"/>
      <c r="X10" s="64"/>
      <c r="Y10" s="168"/>
      <c r="Z10" s="64"/>
      <c r="AA10" s="247"/>
      <c r="AB10" s="242"/>
      <c r="AC10" s="242"/>
      <c r="AD10" s="242"/>
      <c r="AE10" s="242"/>
      <c r="AF10" s="248"/>
      <c r="AG10" s="75"/>
      <c r="AI10" s="262"/>
      <c r="AJ10" s="263"/>
      <c r="AK10" s="263"/>
      <c r="AL10" s="263"/>
      <c r="AM10" s="263"/>
      <c r="AN10" s="263"/>
      <c r="AO10" s="264"/>
    </row>
    <row r="11" spans="1:41" x14ac:dyDescent="0.25">
      <c r="B11" s="42"/>
      <c r="C11" s="71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P11" s="167" t="s">
        <v>14</v>
      </c>
      <c r="Q11" s="72"/>
      <c r="R11" s="72"/>
      <c r="S11" s="70"/>
      <c r="T11" s="64"/>
      <c r="U11" s="73"/>
      <c r="V11" s="73">
        <f>COUNTIF($C$14:$AG$14, "E")</f>
        <v>0</v>
      </c>
      <c r="W11" s="73"/>
      <c r="X11" s="64"/>
      <c r="Y11" s="169"/>
      <c r="Z11" s="64"/>
      <c r="AA11" s="249"/>
      <c r="AB11" s="243"/>
      <c r="AC11" s="243"/>
      <c r="AD11" s="243"/>
      <c r="AE11" s="243"/>
      <c r="AF11" s="250"/>
      <c r="AI11" s="265"/>
      <c r="AJ11" s="266"/>
      <c r="AK11" s="266"/>
      <c r="AL11" s="266"/>
      <c r="AM11" s="266"/>
      <c r="AN11" s="266"/>
      <c r="AO11" s="267"/>
    </row>
    <row r="12" spans="1:41" ht="21.6" customHeight="1" x14ac:dyDescent="0.25">
      <c r="B12" s="137" t="s">
        <v>10</v>
      </c>
      <c r="C12" s="223">
        <f>'September - DATA INFO'!C12</f>
        <v>0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P12" s="167" t="s">
        <v>15</v>
      </c>
      <c r="Q12" s="72"/>
      <c r="R12" s="72"/>
      <c r="S12" s="70"/>
      <c r="T12" s="64"/>
      <c r="U12" s="72"/>
      <c r="V12" s="72">
        <f>COUNTIF($C$14:$AG$14, "T")</f>
        <v>0</v>
      </c>
      <c r="W12" s="72"/>
      <c r="X12" s="64"/>
      <c r="Y12" s="169"/>
      <c r="Z12" s="64"/>
      <c r="AA12" s="64"/>
      <c r="AB12" s="64"/>
      <c r="AC12" s="64"/>
      <c r="AD12" s="70"/>
      <c r="AE12" s="70"/>
      <c r="AF12" s="64"/>
    </row>
    <row r="13" spans="1:41" ht="35.4" customHeight="1" x14ac:dyDescent="0.25">
      <c r="A13" s="228" t="s">
        <v>65</v>
      </c>
      <c r="B13" s="228"/>
      <c r="C13" s="134">
        <v>43831</v>
      </c>
      <c r="D13" s="134">
        <v>43832</v>
      </c>
      <c r="E13" s="134">
        <v>43833</v>
      </c>
      <c r="F13" s="134">
        <v>43834</v>
      </c>
      <c r="G13" s="134">
        <v>43835</v>
      </c>
      <c r="H13" s="134">
        <v>43836</v>
      </c>
      <c r="I13" s="134">
        <v>43837</v>
      </c>
      <c r="J13" s="134">
        <v>43838</v>
      </c>
      <c r="K13" s="134">
        <v>43839</v>
      </c>
      <c r="L13" s="134">
        <v>43840</v>
      </c>
      <c r="M13" s="134">
        <v>43841</v>
      </c>
      <c r="N13" s="134">
        <v>43842</v>
      </c>
      <c r="O13" s="134">
        <v>43843</v>
      </c>
      <c r="P13" s="134">
        <v>43844</v>
      </c>
      <c r="Q13" s="134">
        <v>43845</v>
      </c>
      <c r="R13" s="134">
        <v>43846</v>
      </c>
      <c r="S13" s="134">
        <v>43847</v>
      </c>
      <c r="T13" s="134">
        <v>43848</v>
      </c>
      <c r="U13" s="134">
        <v>43849</v>
      </c>
      <c r="V13" s="134">
        <v>43850</v>
      </c>
      <c r="W13" s="134">
        <v>43851</v>
      </c>
      <c r="X13" s="134">
        <v>43852</v>
      </c>
      <c r="Y13" s="134">
        <v>43853</v>
      </c>
      <c r="Z13" s="134">
        <v>43854</v>
      </c>
      <c r="AA13" s="134">
        <v>43855</v>
      </c>
      <c r="AB13" s="134">
        <v>43856</v>
      </c>
      <c r="AC13" s="134">
        <v>43857</v>
      </c>
      <c r="AD13" s="134">
        <v>43858</v>
      </c>
      <c r="AE13" s="134">
        <v>43859</v>
      </c>
      <c r="AF13" s="134">
        <v>43860</v>
      </c>
      <c r="AG13" s="134">
        <v>43861</v>
      </c>
    </row>
    <row r="14" spans="1:41" s="16" customFormat="1" ht="21.6" customHeight="1" x14ac:dyDescent="0.3">
      <c r="A14" s="205" t="s">
        <v>108</v>
      </c>
      <c r="B14" s="206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41" x14ac:dyDescent="0.25">
      <c r="A15" s="55" t="s">
        <v>68</v>
      </c>
      <c r="B15" s="94" t="s">
        <v>69</v>
      </c>
      <c r="C15" s="195" t="s">
        <v>110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7"/>
      <c r="AH15" s="78" t="s">
        <v>9</v>
      </c>
      <c r="AI15" s="78" t="s">
        <v>27</v>
      </c>
      <c r="AJ15" s="78" t="s">
        <v>36</v>
      </c>
      <c r="AK15" s="78" t="s">
        <v>63</v>
      </c>
      <c r="AL15" s="78" t="s">
        <v>25</v>
      </c>
      <c r="AM15" s="78" t="s">
        <v>59</v>
      </c>
      <c r="AN15" s="78" t="s">
        <v>64</v>
      </c>
      <c r="AO15" s="78" t="s">
        <v>61</v>
      </c>
    </row>
    <row r="16" spans="1:41" x14ac:dyDescent="0.25">
      <c r="A16" s="87">
        <f>'September - DATA INFO'!A16</f>
        <v>0</v>
      </c>
      <c r="B16" s="87">
        <f>'September - DATA INFO'!B16</f>
        <v>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>
        <f>COUNTIF($C16:$AG16, "U")</f>
        <v>0</v>
      </c>
      <c r="AI16" s="80">
        <f>COUNTIF($C16:$AG16, "H")</f>
        <v>0</v>
      </c>
      <c r="AJ16" s="80">
        <f>COUNTIF($C16:$AG16, "M")</f>
        <v>0</v>
      </c>
      <c r="AK16" s="80">
        <f>COUNTIF($C16:$AG16, "I")</f>
        <v>0</v>
      </c>
      <c r="AL16" s="80">
        <f>COUNTIF($C16:$AG16, "S")</f>
        <v>0</v>
      </c>
      <c r="AM16" s="80">
        <f>COUNTIF($C16:$AG16, "A")</f>
        <v>0</v>
      </c>
      <c r="AN16" s="80">
        <f>COUNTIF($C16:$AG16, "J/S")</f>
        <v>0</v>
      </c>
      <c r="AO16" s="80">
        <f>COUNTIF($C16:$AG16, "O")</f>
        <v>0</v>
      </c>
    </row>
    <row r="17" spans="1:41" x14ac:dyDescent="0.25">
      <c r="A17" s="87">
        <f>'September - DATA INFO'!A17</f>
        <v>0</v>
      </c>
      <c r="B17" s="87">
        <f>'September - DATA INFO'!B17</f>
        <v>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80">
        <f t="shared" ref="AH17:AH41" si="0">COUNTIF($C17:$AG17, "U")</f>
        <v>0</v>
      </c>
      <c r="AI17" s="80">
        <f t="shared" ref="AI17:AI41" si="1">COUNTIF($C17:$AG17, "H")</f>
        <v>0</v>
      </c>
      <c r="AJ17" s="80">
        <f t="shared" ref="AJ17:AJ41" si="2">COUNTIF($C17:$AG17, "M")</f>
        <v>0</v>
      </c>
      <c r="AK17" s="80">
        <f t="shared" ref="AK17:AK41" si="3">COUNTIF($C17:$AG17, "I")</f>
        <v>0</v>
      </c>
      <c r="AL17" s="80">
        <f t="shared" ref="AL17:AL41" si="4">COUNTIF($C17:$AG17, "S")</f>
        <v>0</v>
      </c>
      <c r="AM17" s="80">
        <f t="shared" ref="AM17:AM41" si="5">COUNTIF($C17:$AG17, "A")</f>
        <v>0</v>
      </c>
      <c r="AN17" s="80">
        <f t="shared" ref="AN17:AN41" si="6">COUNTIF($C17:$AG17, "J/S")</f>
        <v>0</v>
      </c>
      <c r="AO17" s="80">
        <f t="shared" ref="AO17:AO41" si="7">COUNTIF($C17:$AG17, "O")</f>
        <v>0</v>
      </c>
    </row>
    <row r="18" spans="1:41" x14ac:dyDescent="0.25">
      <c r="A18" s="87">
        <f>'September - DATA INFO'!A18</f>
        <v>0</v>
      </c>
      <c r="B18" s="87">
        <f>'September - DATA INFO'!B18</f>
        <v>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0">
        <f t="shared" si="0"/>
        <v>0</v>
      </c>
      <c r="AI18" s="80">
        <f t="shared" si="1"/>
        <v>0</v>
      </c>
      <c r="AJ18" s="80">
        <f t="shared" si="2"/>
        <v>0</v>
      </c>
      <c r="AK18" s="80">
        <f t="shared" si="3"/>
        <v>0</v>
      </c>
      <c r="AL18" s="80">
        <f t="shared" si="4"/>
        <v>0</v>
      </c>
      <c r="AM18" s="80">
        <f t="shared" si="5"/>
        <v>0</v>
      </c>
      <c r="AN18" s="80">
        <f t="shared" si="6"/>
        <v>0</v>
      </c>
      <c r="AO18" s="80">
        <f t="shared" si="7"/>
        <v>0</v>
      </c>
    </row>
    <row r="19" spans="1:41" x14ac:dyDescent="0.25">
      <c r="A19" s="87">
        <f>'September - DATA INFO'!A19</f>
        <v>0</v>
      </c>
      <c r="B19" s="87">
        <f>'September - DATA INFO'!B19</f>
        <v>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0">
        <f t="shared" si="0"/>
        <v>0</v>
      </c>
      <c r="AI19" s="80">
        <f t="shared" si="1"/>
        <v>0</v>
      </c>
      <c r="AJ19" s="80">
        <f t="shared" si="2"/>
        <v>0</v>
      </c>
      <c r="AK19" s="80">
        <f t="shared" si="3"/>
        <v>0</v>
      </c>
      <c r="AL19" s="80">
        <f t="shared" si="4"/>
        <v>0</v>
      </c>
      <c r="AM19" s="80">
        <f t="shared" si="5"/>
        <v>0</v>
      </c>
      <c r="AN19" s="80">
        <f t="shared" si="6"/>
        <v>0</v>
      </c>
      <c r="AO19" s="80">
        <f t="shared" si="7"/>
        <v>0</v>
      </c>
    </row>
    <row r="20" spans="1:41" x14ac:dyDescent="0.25">
      <c r="A20" s="87">
        <f>'September - DATA INFO'!A20</f>
        <v>0</v>
      </c>
      <c r="B20" s="87">
        <f>'September - DATA INFO'!B20</f>
        <v>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0">
        <f t="shared" si="0"/>
        <v>0</v>
      </c>
      <c r="AI20" s="80">
        <f t="shared" si="1"/>
        <v>0</v>
      </c>
      <c r="AJ20" s="80">
        <f t="shared" si="2"/>
        <v>0</v>
      </c>
      <c r="AK20" s="80">
        <f t="shared" si="3"/>
        <v>0</v>
      </c>
      <c r="AL20" s="80">
        <f t="shared" si="4"/>
        <v>0</v>
      </c>
      <c r="AM20" s="80">
        <f t="shared" si="5"/>
        <v>0</v>
      </c>
      <c r="AN20" s="80">
        <f t="shared" si="6"/>
        <v>0</v>
      </c>
      <c r="AO20" s="80">
        <f t="shared" si="7"/>
        <v>0</v>
      </c>
    </row>
    <row r="21" spans="1:41" x14ac:dyDescent="0.25">
      <c r="A21" s="87">
        <f>'September - DATA INFO'!A21</f>
        <v>0</v>
      </c>
      <c r="B21" s="87">
        <f>'September - DATA INFO'!B21</f>
        <v>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0">
        <f t="shared" si="0"/>
        <v>0</v>
      </c>
      <c r="AI21" s="80">
        <f t="shared" si="1"/>
        <v>0</v>
      </c>
      <c r="AJ21" s="80">
        <f t="shared" si="2"/>
        <v>0</v>
      </c>
      <c r="AK21" s="80">
        <f t="shared" si="3"/>
        <v>0</v>
      </c>
      <c r="AL21" s="80">
        <f t="shared" si="4"/>
        <v>0</v>
      </c>
      <c r="AM21" s="80">
        <f t="shared" si="5"/>
        <v>0</v>
      </c>
      <c r="AN21" s="80">
        <f t="shared" si="6"/>
        <v>0</v>
      </c>
      <c r="AO21" s="80">
        <f t="shared" si="7"/>
        <v>0</v>
      </c>
    </row>
    <row r="22" spans="1:41" x14ac:dyDescent="0.25">
      <c r="A22" s="87">
        <f>'September - DATA INFO'!A22</f>
        <v>0</v>
      </c>
      <c r="B22" s="87">
        <f>'September - DATA INFO'!B22</f>
        <v>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0">
        <f t="shared" si="0"/>
        <v>0</v>
      </c>
      <c r="AI22" s="80">
        <f t="shared" si="1"/>
        <v>0</v>
      </c>
      <c r="AJ22" s="80">
        <f t="shared" si="2"/>
        <v>0</v>
      </c>
      <c r="AK22" s="80">
        <f t="shared" si="3"/>
        <v>0</v>
      </c>
      <c r="AL22" s="80">
        <f t="shared" si="4"/>
        <v>0</v>
      </c>
      <c r="AM22" s="80">
        <f t="shared" si="5"/>
        <v>0</v>
      </c>
      <c r="AN22" s="80">
        <f t="shared" si="6"/>
        <v>0</v>
      </c>
      <c r="AO22" s="80">
        <f t="shared" si="7"/>
        <v>0</v>
      </c>
    </row>
    <row r="23" spans="1:41" x14ac:dyDescent="0.25">
      <c r="A23" s="87">
        <f>'September - DATA INFO'!A23</f>
        <v>0</v>
      </c>
      <c r="B23" s="87">
        <f>'September - DATA INFO'!B23</f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0">
        <f t="shared" si="0"/>
        <v>0</v>
      </c>
      <c r="AI23" s="80">
        <f t="shared" si="1"/>
        <v>0</v>
      </c>
      <c r="AJ23" s="80">
        <f t="shared" si="2"/>
        <v>0</v>
      </c>
      <c r="AK23" s="80">
        <f t="shared" si="3"/>
        <v>0</v>
      </c>
      <c r="AL23" s="80">
        <f t="shared" si="4"/>
        <v>0</v>
      </c>
      <c r="AM23" s="80">
        <f t="shared" si="5"/>
        <v>0</v>
      </c>
      <c r="AN23" s="80">
        <f t="shared" si="6"/>
        <v>0</v>
      </c>
      <c r="AO23" s="80">
        <f t="shared" si="7"/>
        <v>0</v>
      </c>
    </row>
    <row r="24" spans="1:41" x14ac:dyDescent="0.25">
      <c r="A24" s="87">
        <f>'September - DATA INFO'!A24</f>
        <v>0</v>
      </c>
      <c r="B24" s="87">
        <f>'September - DATA INFO'!B24</f>
        <v>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0">
        <f t="shared" si="0"/>
        <v>0</v>
      </c>
      <c r="AI24" s="80">
        <f t="shared" si="1"/>
        <v>0</v>
      </c>
      <c r="AJ24" s="80">
        <f t="shared" si="2"/>
        <v>0</v>
      </c>
      <c r="AK24" s="80">
        <f t="shared" si="3"/>
        <v>0</v>
      </c>
      <c r="AL24" s="80">
        <f t="shared" si="4"/>
        <v>0</v>
      </c>
      <c r="AM24" s="80">
        <f t="shared" si="5"/>
        <v>0</v>
      </c>
      <c r="AN24" s="80">
        <f t="shared" si="6"/>
        <v>0</v>
      </c>
      <c r="AO24" s="80">
        <f t="shared" si="7"/>
        <v>0</v>
      </c>
    </row>
    <row r="25" spans="1:41" x14ac:dyDescent="0.25">
      <c r="A25" s="87">
        <f>'September - DATA INFO'!A25</f>
        <v>0</v>
      </c>
      <c r="B25" s="87">
        <f>'September - DATA INFO'!B25</f>
        <v>0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0">
        <f t="shared" si="0"/>
        <v>0</v>
      </c>
      <c r="AI25" s="80">
        <f t="shared" si="1"/>
        <v>0</v>
      </c>
      <c r="AJ25" s="80">
        <f t="shared" si="2"/>
        <v>0</v>
      </c>
      <c r="AK25" s="80">
        <f t="shared" si="3"/>
        <v>0</v>
      </c>
      <c r="AL25" s="80">
        <f t="shared" si="4"/>
        <v>0</v>
      </c>
      <c r="AM25" s="80">
        <f t="shared" si="5"/>
        <v>0</v>
      </c>
      <c r="AN25" s="80">
        <f t="shared" si="6"/>
        <v>0</v>
      </c>
      <c r="AO25" s="80">
        <f t="shared" si="7"/>
        <v>0</v>
      </c>
    </row>
    <row r="26" spans="1:41" x14ac:dyDescent="0.25">
      <c r="A26" s="87">
        <f>'September - DATA INFO'!A26</f>
        <v>0</v>
      </c>
      <c r="B26" s="87">
        <f>'September - DATA INFO'!B26</f>
        <v>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>
        <f t="shared" si="0"/>
        <v>0</v>
      </c>
      <c r="AI26" s="80">
        <f t="shared" si="1"/>
        <v>0</v>
      </c>
      <c r="AJ26" s="80">
        <f t="shared" si="2"/>
        <v>0</v>
      </c>
      <c r="AK26" s="80">
        <f t="shared" si="3"/>
        <v>0</v>
      </c>
      <c r="AL26" s="80">
        <f t="shared" si="4"/>
        <v>0</v>
      </c>
      <c r="AM26" s="80">
        <f t="shared" si="5"/>
        <v>0</v>
      </c>
      <c r="AN26" s="80">
        <f t="shared" si="6"/>
        <v>0</v>
      </c>
      <c r="AO26" s="80">
        <f t="shared" si="7"/>
        <v>0</v>
      </c>
    </row>
    <row r="27" spans="1:41" x14ac:dyDescent="0.25">
      <c r="A27" s="87">
        <f>'September - DATA INFO'!A27</f>
        <v>0</v>
      </c>
      <c r="B27" s="87">
        <f>'September - DATA INFO'!B27</f>
        <v>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0">
        <f t="shared" si="0"/>
        <v>0</v>
      </c>
      <c r="AI27" s="80">
        <f t="shared" si="1"/>
        <v>0</v>
      </c>
      <c r="AJ27" s="80">
        <f t="shared" si="2"/>
        <v>0</v>
      </c>
      <c r="AK27" s="80">
        <f t="shared" si="3"/>
        <v>0</v>
      </c>
      <c r="AL27" s="80">
        <f t="shared" si="4"/>
        <v>0</v>
      </c>
      <c r="AM27" s="80">
        <f t="shared" si="5"/>
        <v>0</v>
      </c>
      <c r="AN27" s="80">
        <f t="shared" si="6"/>
        <v>0</v>
      </c>
      <c r="AO27" s="80">
        <f t="shared" si="7"/>
        <v>0</v>
      </c>
    </row>
    <row r="28" spans="1:41" x14ac:dyDescent="0.25">
      <c r="A28" s="87">
        <f>'September - DATA INFO'!A28</f>
        <v>0</v>
      </c>
      <c r="B28" s="87">
        <f>'September - DATA INFO'!B28</f>
        <v>0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0">
        <f t="shared" si="0"/>
        <v>0</v>
      </c>
      <c r="AI28" s="80">
        <f t="shared" si="1"/>
        <v>0</v>
      </c>
      <c r="AJ28" s="80">
        <f t="shared" si="2"/>
        <v>0</v>
      </c>
      <c r="AK28" s="80">
        <f t="shared" si="3"/>
        <v>0</v>
      </c>
      <c r="AL28" s="80">
        <f t="shared" si="4"/>
        <v>0</v>
      </c>
      <c r="AM28" s="80">
        <f t="shared" si="5"/>
        <v>0</v>
      </c>
      <c r="AN28" s="80">
        <f t="shared" si="6"/>
        <v>0</v>
      </c>
      <c r="AO28" s="80">
        <f t="shared" si="7"/>
        <v>0</v>
      </c>
    </row>
    <row r="29" spans="1:41" x14ac:dyDescent="0.25">
      <c r="A29" s="87">
        <f>'September - DATA INFO'!A29</f>
        <v>0</v>
      </c>
      <c r="B29" s="87">
        <f>'September - DATA INFO'!B29</f>
        <v>0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0">
        <f t="shared" si="0"/>
        <v>0</v>
      </c>
      <c r="AI29" s="80">
        <f t="shared" si="1"/>
        <v>0</v>
      </c>
      <c r="AJ29" s="80">
        <f t="shared" si="2"/>
        <v>0</v>
      </c>
      <c r="AK29" s="80">
        <f t="shared" si="3"/>
        <v>0</v>
      </c>
      <c r="AL29" s="80">
        <f t="shared" si="4"/>
        <v>0</v>
      </c>
      <c r="AM29" s="80">
        <f t="shared" si="5"/>
        <v>0</v>
      </c>
      <c r="AN29" s="80">
        <f t="shared" si="6"/>
        <v>0</v>
      </c>
      <c r="AO29" s="80">
        <f t="shared" si="7"/>
        <v>0</v>
      </c>
    </row>
    <row r="30" spans="1:41" x14ac:dyDescent="0.25">
      <c r="A30" s="87">
        <f>'September - DATA INFO'!A30</f>
        <v>0</v>
      </c>
      <c r="B30" s="87">
        <f>'September - DATA INFO'!B30</f>
        <v>0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0">
        <f t="shared" si="0"/>
        <v>0</v>
      </c>
      <c r="AI30" s="80">
        <f t="shared" si="1"/>
        <v>0</v>
      </c>
      <c r="AJ30" s="80">
        <f t="shared" si="2"/>
        <v>0</v>
      </c>
      <c r="AK30" s="80">
        <f t="shared" si="3"/>
        <v>0</v>
      </c>
      <c r="AL30" s="80">
        <f t="shared" si="4"/>
        <v>0</v>
      </c>
      <c r="AM30" s="80">
        <f t="shared" si="5"/>
        <v>0</v>
      </c>
      <c r="AN30" s="80">
        <f t="shared" si="6"/>
        <v>0</v>
      </c>
      <c r="AO30" s="80">
        <f t="shared" si="7"/>
        <v>0</v>
      </c>
    </row>
    <row r="31" spans="1:41" x14ac:dyDescent="0.25">
      <c r="A31" s="87">
        <f>'September - DATA INFO'!A31</f>
        <v>0</v>
      </c>
      <c r="B31" s="87">
        <f>'September - DATA INFO'!B31</f>
        <v>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0">
        <f t="shared" si="0"/>
        <v>0</v>
      </c>
      <c r="AI31" s="80">
        <f t="shared" si="1"/>
        <v>0</v>
      </c>
      <c r="AJ31" s="80">
        <f t="shared" si="2"/>
        <v>0</v>
      </c>
      <c r="AK31" s="80">
        <f t="shared" si="3"/>
        <v>0</v>
      </c>
      <c r="AL31" s="80">
        <f t="shared" si="4"/>
        <v>0</v>
      </c>
      <c r="AM31" s="80">
        <f t="shared" si="5"/>
        <v>0</v>
      </c>
      <c r="AN31" s="80">
        <f t="shared" si="6"/>
        <v>0</v>
      </c>
      <c r="AO31" s="80">
        <f t="shared" si="7"/>
        <v>0</v>
      </c>
    </row>
    <row r="32" spans="1:41" x14ac:dyDescent="0.25">
      <c r="A32" s="87">
        <f>'September - DATA INFO'!A32</f>
        <v>0</v>
      </c>
      <c r="B32" s="87">
        <f>'September - DATA INFO'!B32</f>
        <v>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0">
        <f t="shared" si="0"/>
        <v>0</v>
      </c>
      <c r="AI32" s="80">
        <f t="shared" si="1"/>
        <v>0</v>
      </c>
      <c r="AJ32" s="80">
        <f t="shared" si="2"/>
        <v>0</v>
      </c>
      <c r="AK32" s="80">
        <f t="shared" si="3"/>
        <v>0</v>
      </c>
      <c r="AL32" s="80">
        <f t="shared" si="4"/>
        <v>0</v>
      </c>
      <c r="AM32" s="80">
        <f t="shared" si="5"/>
        <v>0</v>
      </c>
      <c r="AN32" s="80">
        <f t="shared" si="6"/>
        <v>0</v>
      </c>
      <c r="AO32" s="80">
        <f t="shared" si="7"/>
        <v>0</v>
      </c>
    </row>
    <row r="33" spans="1:41" x14ac:dyDescent="0.25">
      <c r="A33" s="87">
        <f>'September - DATA INFO'!A33</f>
        <v>0</v>
      </c>
      <c r="B33" s="87">
        <f>'September - DATA INFO'!B33</f>
        <v>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2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0">
        <f t="shared" si="0"/>
        <v>0</v>
      </c>
      <c r="AI33" s="80">
        <f t="shared" si="1"/>
        <v>0</v>
      </c>
      <c r="AJ33" s="80">
        <f t="shared" si="2"/>
        <v>0</v>
      </c>
      <c r="AK33" s="80">
        <f t="shared" si="3"/>
        <v>0</v>
      </c>
      <c r="AL33" s="80">
        <f t="shared" si="4"/>
        <v>0</v>
      </c>
      <c r="AM33" s="80">
        <f t="shared" si="5"/>
        <v>0</v>
      </c>
      <c r="AN33" s="80">
        <f t="shared" si="6"/>
        <v>0</v>
      </c>
      <c r="AO33" s="80">
        <f t="shared" si="7"/>
        <v>0</v>
      </c>
    </row>
    <row r="34" spans="1:41" x14ac:dyDescent="0.25">
      <c r="A34" s="87">
        <f>'September - DATA INFO'!A34</f>
        <v>0</v>
      </c>
      <c r="B34" s="87">
        <f>'September - DATA INFO'!B34</f>
        <v>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2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0">
        <f t="shared" si="0"/>
        <v>0</v>
      </c>
      <c r="AI34" s="80">
        <f t="shared" si="1"/>
        <v>0</v>
      </c>
      <c r="AJ34" s="80">
        <f t="shared" si="2"/>
        <v>0</v>
      </c>
      <c r="AK34" s="80">
        <f t="shared" si="3"/>
        <v>0</v>
      </c>
      <c r="AL34" s="80">
        <f t="shared" si="4"/>
        <v>0</v>
      </c>
      <c r="AM34" s="80">
        <f t="shared" si="5"/>
        <v>0</v>
      </c>
      <c r="AN34" s="80">
        <f t="shared" si="6"/>
        <v>0</v>
      </c>
      <c r="AO34" s="80">
        <f t="shared" si="7"/>
        <v>0</v>
      </c>
    </row>
    <row r="35" spans="1:41" x14ac:dyDescent="0.25">
      <c r="A35" s="87">
        <f>'September - DATA INFO'!A35</f>
        <v>0</v>
      </c>
      <c r="B35" s="87">
        <f>'September - DATA INFO'!B35</f>
        <v>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0">
        <f t="shared" si="0"/>
        <v>0</v>
      </c>
      <c r="AI35" s="80">
        <f t="shared" si="1"/>
        <v>0</v>
      </c>
      <c r="AJ35" s="80">
        <f t="shared" si="2"/>
        <v>0</v>
      </c>
      <c r="AK35" s="80">
        <f t="shared" si="3"/>
        <v>0</v>
      </c>
      <c r="AL35" s="80">
        <f t="shared" si="4"/>
        <v>0</v>
      </c>
      <c r="AM35" s="80">
        <f t="shared" si="5"/>
        <v>0</v>
      </c>
      <c r="AN35" s="80">
        <f t="shared" si="6"/>
        <v>0</v>
      </c>
      <c r="AO35" s="80">
        <f t="shared" si="7"/>
        <v>0</v>
      </c>
    </row>
    <row r="36" spans="1:41" x14ac:dyDescent="0.25">
      <c r="A36" s="88" t="s">
        <v>70</v>
      </c>
      <c r="B36" s="89" t="s">
        <v>71</v>
      </c>
      <c r="C36" s="195" t="s">
        <v>115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7"/>
      <c r="AH36" s="46" t="s">
        <v>9</v>
      </c>
      <c r="AI36" s="46" t="s">
        <v>27</v>
      </c>
      <c r="AJ36" s="46" t="s">
        <v>36</v>
      </c>
      <c r="AK36" s="46" t="s">
        <v>63</v>
      </c>
      <c r="AL36" s="46" t="s">
        <v>25</v>
      </c>
      <c r="AM36" s="46" t="s">
        <v>59</v>
      </c>
      <c r="AN36" s="46" t="s">
        <v>64</v>
      </c>
      <c r="AO36" s="46" t="s">
        <v>61</v>
      </c>
    </row>
    <row r="37" spans="1:41" x14ac:dyDescent="0.25">
      <c r="A37" s="87">
        <f>'September - DATA INFO'!A37</f>
        <v>0</v>
      </c>
      <c r="B37" s="87">
        <f>'September - DATA INFO'!B37</f>
        <v>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2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0">
        <f t="shared" si="0"/>
        <v>0</v>
      </c>
      <c r="AI37" s="80">
        <f t="shared" si="1"/>
        <v>0</v>
      </c>
      <c r="AJ37" s="80">
        <f t="shared" si="2"/>
        <v>0</v>
      </c>
      <c r="AK37" s="80">
        <f t="shared" si="3"/>
        <v>0</v>
      </c>
      <c r="AL37" s="80">
        <f t="shared" si="4"/>
        <v>0</v>
      </c>
      <c r="AM37" s="80">
        <f t="shared" si="5"/>
        <v>0</v>
      </c>
      <c r="AN37" s="80">
        <f t="shared" si="6"/>
        <v>0</v>
      </c>
      <c r="AO37" s="80">
        <f t="shared" si="7"/>
        <v>0</v>
      </c>
    </row>
    <row r="38" spans="1:41" x14ac:dyDescent="0.25">
      <c r="A38" s="87">
        <f>'September - DATA INFO'!A38</f>
        <v>0</v>
      </c>
      <c r="B38" s="87">
        <f>'September - DATA INFO'!B38</f>
        <v>0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0">
        <f t="shared" si="0"/>
        <v>0</v>
      </c>
      <c r="AI38" s="80">
        <f t="shared" si="1"/>
        <v>0</v>
      </c>
      <c r="AJ38" s="80">
        <f t="shared" si="2"/>
        <v>0</v>
      </c>
      <c r="AK38" s="80">
        <f t="shared" si="3"/>
        <v>0</v>
      </c>
      <c r="AL38" s="80">
        <f t="shared" si="4"/>
        <v>0</v>
      </c>
      <c r="AM38" s="80">
        <f t="shared" si="5"/>
        <v>0</v>
      </c>
      <c r="AN38" s="80">
        <f t="shared" si="6"/>
        <v>0</v>
      </c>
      <c r="AO38" s="80">
        <f t="shared" si="7"/>
        <v>0</v>
      </c>
    </row>
    <row r="39" spans="1:41" x14ac:dyDescent="0.25">
      <c r="A39" s="87">
        <f>'September - DATA INFO'!A39</f>
        <v>0</v>
      </c>
      <c r="B39" s="87">
        <f>'September - DATA INFO'!B39</f>
        <v>0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0">
        <f t="shared" si="0"/>
        <v>0</v>
      </c>
      <c r="AI39" s="80">
        <f t="shared" si="1"/>
        <v>0</v>
      </c>
      <c r="AJ39" s="80">
        <f t="shared" si="2"/>
        <v>0</v>
      </c>
      <c r="AK39" s="80">
        <f t="shared" si="3"/>
        <v>0</v>
      </c>
      <c r="AL39" s="80">
        <f t="shared" si="4"/>
        <v>0</v>
      </c>
      <c r="AM39" s="80">
        <f t="shared" si="5"/>
        <v>0</v>
      </c>
      <c r="AN39" s="80">
        <f t="shared" si="6"/>
        <v>0</v>
      </c>
      <c r="AO39" s="80">
        <f t="shared" si="7"/>
        <v>0</v>
      </c>
    </row>
    <row r="40" spans="1:41" x14ac:dyDescent="0.25">
      <c r="A40" s="87">
        <f>'September - DATA INFO'!A40</f>
        <v>0</v>
      </c>
      <c r="B40" s="87">
        <f>'September - DATA INFO'!B40</f>
        <v>0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2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0">
        <f t="shared" si="0"/>
        <v>0</v>
      </c>
      <c r="AI40" s="80">
        <f t="shared" si="1"/>
        <v>0</v>
      </c>
      <c r="AJ40" s="80">
        <f t="shared" si="2"/>
        <v>0</v>
      </c>
      <c r="AK40" s="80">
        <f t="shared" si="3"/>
        <v>0</v>
      </c>
      <c r="AL40" s="80">
        <f t="shared" si="4"/>
        <v>0</v>
      </c>
      <c r="AM40" s="80">
        <f t="shared" si="5"/>
        <v>0</v>
      </c>
      <c r="AN40" s="80">
        <f t="shared" si="6"/>
        <v>0</v>
      </c>
      <c r="AO40" s="80">
        <f t="shared" si="7"/>
        <v>0</v>
      </c>
    </row>
    <row r="41" spans="1:41" x14ac:dyDescent="0.25">
      <c r="A41" s="87">
        <f>'September - DATA INFO'!A41</f>
        <v>0</v>
      </c>
      <c r="B41" s="87">
        <f>'September - DATA INFO'!B41</f>
        <v>0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2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0">
        <f t="shared" si="0"/>
        <v>0</v>
      </c>
      <c r="AI41" s="80">
        <f t="shared" si="1"/>
        <v>0</v>
      </c>
      <c r="AJ41" s="80">
        <f t="shared" si="2"/>
        <v>0</v>
      </c>
      <c r="AK41" s="80">
        <f t="shared" si="3"/>
        <v>0</v>
      </c>
      <c r="AL41" s="80">
        <f t="shared" si="4"/>
        <v>0</v>
      </c>
      <c r="AM41" s="80">
        <f t="shared" si="5"/>
        <v>0</v>
      </c>
      <c r="AN41" s="80">
        <f t="shared" si="6"/>
        <v>0</v>
      </c>
      <c r="AO41" s="80">
        <f t="shared" si="7"/>
        <v>0</v>
      </c>
    </row>
    <row r="43" spans="1:41" ht="17.399999999999999" x14ac:dyDescent="0.25">
      <c r="C43" s="187" t="s">
        <v>105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</row>
    <row r="44" spans="1:41" x14ac:dyDescent="0.25">
      <c r="R44" s="146"/>
      <c r="S44" s="53"/>
      <c r="T44" s="53"/>
      <c r="U44" s="53"/>
      <c r="V44" s="53"/>
      <c r="W44" s="53"/>
      <c r="X44" s="53"/>
      <c r="Y44" s="53"/>
    </row>
    <row r="45" spans="1:41" x14ac:dyDescent="0.25">
      <c r="C45" s="144" t="s">
        <v>17</v>
      </c>
      <c r="D45" s="145"/>
      <c r="E45" s="146"/>
      <c r="F45" s="146"/>
      <c r="G45" s="146"/>
      <c r="H45" s="146"/>
      <c r="I45" s="146"/>
      <c r="J45" s="146"/>
      <c r="K45" s="37"/>
      <c r="L45" s="37"/>
      <c r="M45" s="37"/>
      <c r="N45" s="37"/>
      <c r="O45" s="144" t="s">
        <v>19</v>
      </c>
      <c r="P45" s="146"/>
      <c r="Q45" s="146"/>
      <c r="R45" s="146"/>
      <c r="S45" s="53"/>
      <c r="T45" s="53"/>
      <c r="U45" s="53"/>
      <c r="V45" s="53"/>
      <c r="W45" s="53"/>
      <c r="X45" s="53"/>
      <c r="Y45" s="53"/>
    </row>
    <row r="46" spans="1:41" x14ac:dyDescent="0.25">
      <c r="C46" s="147" t="s">
        <v>91</v>
      </c>
      <c r="D46" s="146"/>
      <c r="E46" s="146"/>
      <c r="F46" s="146"/>
      <c r="G46" s="146"/>
      <c r="H46" s="146"/>
      <c r="I46" s="146"/>
      <c r="J46" s="146"/>
      <c r="K46" s="37"/>
      <c r="L46" s="37"/>
      <c r="M46" s="37"/>
      <c r="N46" s="37"/>
      <c r="O46" s="148" t="s">
        <v>92</v>
      </c>
      <c r="P46" s="146"/>
      <c r="Q46" s="146"/>
      <c r="R46" s="146"/>
      <c r="S46" s="53"/>
      <c r="T46" s="53"/>
      <c r="U46" s="53"/>
      <c r="V46" s="53"/>
      <c r="W46" s="53"/>
      <c r="X46" s="53"/>
      <c r="Y46" s="53"/>
    </row>
    <row r="47" spans="1:41" ht="19.5" customHeight="1" x14ac:dyDescent="0.25">
      <c r="C47" s="149" t="s">
        <v>93</v>
      </c>
      <c r="D47" s="150"/>
      <c r="E47" s="150"/>
      <c r="F47" s="150"/>
      <c r="G47" s="150"/>
      <c r="H47" s="150"/>
      <c r="I47" s="150"/>
      <c r="J47" s="150"/>
      <c r="K47" s="37"/>
      <c r="L47" s="37"/>
      <c r="M47" s="37"/>
      <c r="N47" s="37"/>
      <c r="O47" s="149" t="s">
        <v>93</v>
      </c>
      <c r="P47" s="150"/>
      <c r="Q47" s="150"/>
      <c r="R47" s="150"/>
      <c r="S47" s="53"/>
      <c r="T47" s="53"/>
      <c r="U47" s="53"/>
      <c r="V47" s="53"/>
      <c r="W47" s="53"/>
      <c r="X47" s="53"/>
      <c r="Y47" s="53"/>
    </row>
    <row r="48" spans="1:41" ht="15.6" x14ac:dyDescent="0.3">
      <c r="C48" s="119" t="s">
        <v>18</v>
      </c>
      <c r="D48" s="145" t="s">
        <v>24</v>
      </c>
      <c r="E48" s="151"/>
      <c r="F48" s="37"/>
      <c r="G48" s="37"/>
      <c r="H48" s="37"/>
      <c r="I48" s="121" t="s">
        <v>59</v>
      </c>
      <c r="J48" s="146" t="s">
        <v>56</v>
      </c>
      <c r="K48" s="146"/>
      <c r="L48" s="146"/>
      <c r="M48" s="37"/>
      <c r="N48" s="37"/>
      <c r="O48" s="119" t="s">
        <v>9</v>
      </c>
      <c r="P48" s="146"/>
      <c r="Q48" s="146"/>
      <c r="R48" s="146"/>
      <c r="S48" s="53"/>
      <c r="T48" s="53"/>
      <c r="U48" s="53"/>
      <c r="V48" s="53"/>
      <c r="W48" s="53"/>
      <c r="X48" s="53"/>
      <c r="Y48" s="53"/>
    </row>
    <row r="49" spans="1:26" ht="15.6" x14ac:dyDescent="0.3">
      <c r="C49" s="119" t="s">
        <v>25</v>
      </c>
      <c r="D49" s="145" t="s">
        <v>26</v>
      </c>
      <c r="E49" s="151"/>
      <c r="F49" s="37"/>
      <c r="G49" s="37"/>
      <c r="H49" s="37"/>
      <c r="I49" s="119" t="s">
        <v>64</v>
      </c>
      <c r="J49" s="145" t="s">
        <v>60</v>
      </c>
      <c r="K49" s="146"/>
      <c r="L49" s="146"/>
      <c r="M49" s="146"/>
      <c r="N49" s="146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6" ht="15.6" x14ac:dyDescent="0.3">
      <c r="C50" s="119" t="s">
        <v>27</v>
      </c>
      <c r="D50" s="145" t="s">
        <v>28</v>
      </c>
      <c r="E50" s="151"/>
      <c r="F50" s="37"/>
      <c r="G50" s="37"/>
      <c r="H50" s="37"/>
      <c r="I50" s="119" t="s">
        <v>61</v>
      </c>
      <c r="J50" s="145" t="s">
        <v>62</v>
      </c>
      <c r="K50" s="146"/>
      <c r="L50" s="146"/>
      <c r="M50" s="146"/>
      <c r="N50" s="146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6" ht="15.6" x14ac:dyDescent="0.3">
      <c r="C51" s="119" t="s">
        <v>36</v>
      </c>
      <c r="D51" s="145" t="s">
        <v>94</v>
      </c>
      <c r="E51" s="151"/>
      <c r="F51" s="146"/>
      <c r="G51" s="146"/>
      <c r="H51" s="146"/>
      <c r="I51" s="146"/>
      <c r="J51" s="146"/>
      <c r="K51" s="146"/>
      <c r="L51" s="146"/>
      <c r="M51" s="146"/>
      <c r="N51" s="146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6" s="85" customFormat="1" ht="15.6" x14ac:dyDescent="0.3">
      <c r="A52" s="84"/>
      <c r="B52" s="84"/>
      <c r="C52" s="58"/>
      <c r="D52" s="54"/>
      <c r="E52" s="58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6" ht="17.399999999999999" x14ac:dyDescent="0.25">
      <c r="C53" s="185" t="s">
        <v>106</v>
      </c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</row>
    <row r="54" spans="1:26" ht="15.6" x14ac:dyDescent="0.3">
      <c r="C54" s="138" t="s">
        <v>107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83"/>
    </row>
    <row r="55" spans="1:26" ht="15.6" x14ac:dyDescent="0.3">
      <c r="C55" s="1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86"/>
    </row>
    <row r="56" spans="1:26" ht="15.6" x14ac:dyDescent="0.3">
      <c r="C56" s="50" t="s">
        <v>5</v>
      </c>
      <c r="D56" s="37" t="s">
        <v>39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86"/>
    </row>
    <row r="57" spans="1:26" ht="15.6" x14ac:dyDescent="0.3">
      <c r="C57" s="50" t="s">
        <v>6</v>
      </c>
      <c r="D57" s="10" t="s">
        <v>38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6" ht="15.6" x14ac:dyDescent="0.3">
      <c r="C58" s="50" t="s">
        <v>7</v>
      </c>
      <c r="D58" s="37" t="s">
        <v>37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6" ht="15.6" x14ac:dyDescent="0.3">
      <c r="C59" s="50" t="s">
        <v>8</v>
      </c>
      <c r="D59" s="10" t="s">
        <v>29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</sheetData>
  <mergeCells count="21">
    <mergeCell ref="AI3:AO11"/>
    <mergeCell ref="B7:B8"/>
    <mergeCell ref="C7:N8"/>
    <mergeCell ref="A13:B13"/>
    <mergeCell ref="A14:B14"/>
    <mergeCell ref="B1:AG1"/>
    <mergeCell ref="C10:N10"/>
    <mergeCell ref="C12:N12"/>
    <mergeCell ref="B3:B4"/>
    <mergeCell ref="C3:N4"/>
    <mergeCell ref="P3:R4"/>
    <mergeCell ref="S3:W4"/>
    <mergeCell ref="A1:A8"/>
    <mergeCell ref="AA3:AF11"/>
    <mergeCell ref="C36:AG36"/>
    <mergeCell ref="C43:Y43"/>
    <mergeCell ref="C53:Y53"/>
    <mergeCell ref="C15:AG15"/>
    <mergeCell ref="C5:N5"/>
    <mergeCell ref="P5:R6"/>
    <mergeCell ref="S5:W6"/>
  </mergeCells>
  <pageMargins left="0.35" right="0.16" top="0.24" bottom="0.27" header="0.2" footer="0.21"/>
  <pageSetup scale="64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AO59"/>
  <sheetViews>
    <sheetView workbookViewId="0">
      <selection activeCell="AI3" sqref="AI3:AO11"/>
    </sheetView>
  </sheetViews>
  <sheetFormatPr defaultColWidth="9.109375" defaultRowHeight="13.8" x14ac:dyDescent="0.25"/>
  <cols>
    <col min="1" max="2" width="20.6640625" style="61" customWidth="1"/>
    <col min="3" max="41" width="3.5546875" style="60" customWidth="1"/>
    <col min="42" max="16384" width="9.109375" style="60"/>
  </cols>
  <sheetData>
    <row r="1" spans="1:41" ht="27.75" customHeight="1" x14ac:dyDescent="0.25">
      <c r="A1" s="237" t="s">
        <v>119</v>
      </c>
      <c r="B1" s="221" t="s">
        <v>16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41" ht="10.5" customHeight="1" x14ac:dyDescent="0.25">
      <c r="A2" s="240"/>
      <c r="K2" s="62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41" x14ac:dyDescent="0.25">
      <c r="A3" s="240"/>
      <c r="B3" s="201" t="s">
        <v>11</v>
      </c>
      <c r="C3" s="224">
        <f>'September - DATA INFO'!C3</f>
        <v>0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64"/>
      <c r="P3" s="226" t="s">
        <v>21</v>
      </c>
      <c r="Q3" s="226"/>
      <c r="R3" s="226"/>
      <c r="S3" s="227" t="str">
        <f>'September - DATA INFO'!S3</f>
        <v>2019-2020</v>
      </c>
      <c r="T3" s="227"/>
      <c r="U3" s="227"/>
      <c r="V3" s="227"/>
      <c r="W3" s="227"/>
      <c r="X3" s="65"/>
      <c r="Y3" s="65"/>
      <c r="Z3" s="65"/>
      <c r="AA3" s="244" t="s">
        <v>120</v>
      </c>
      <c r="AB3" s="245"/>
      <c r="AC3" s="245"/>
      <c r="AD3" s="245"/>
      <c r="AE3" s="245"/>
      <c r="AF3" s="246"/>
      <c r="AI3" s="251" t="s">
        <v>122</v>
      </c>
      <c r="AJ3" s="260"/>
      <c r="AK3" s="260"/>
      <c r="AL3" s="260"/>
      <c r="AM3" s="260"/>
      <c r="AN3" s="260"/>
      <c r="AO3" s="261"/>
    </row>
    <row r="4" spans="1:41" ht="6.75" customHeight="1" x14ac:dyDescent="0.25">
      <c r="A4" s="240"/>
      <c r="B4" s="20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64"/>
      <c r="P4" s="226"/>
      <c r="Q4" s="226"/>
      <c r="R4" s="226"/>
      <c r="S4" s="227"/>
      <c r="T4" s="227"/>
      <c r="U4" s="227"/>
      <c r="V4" s="227"/>
      <c r="W4" s="227"/>
      <c r="AA4" s="247"/>
      <c r="AB4" s="242"/>
      <c r="AC4" s="242"/>
      <c r="AD4" s="242"/>
      <c r="AE4" s="242"/>
      <c r="AF4" s="248"/>
      <c r="AI4" s="262"/>
      <c r="AJ4" s="263"/>
      <c r="AK4" s="263"/>
      <c r="AL4" s="263"/>
      <c r="AM4" s="263"/>
      <c r="AN4" s="263"/>
      <c r="AO4" s="264"/>
    </row>
    <row r="5" spans="1:41" ht="15" customHeight="1" x14ac:dyDescent="0.25">
      <c r="A5" s="240"/>
      <c r="B5" s="137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64"/>
      <c r="P5" s="215" t="s">
        <v>22</v>
      </c>
      <c r="Q5" s="215"/>
      <c r="R5" s="215"/>
      <c r="S5" s="216" t="s">
        <v>34</v>
      </c>
      <c r="T5" s="216"/>
      <c r="U5" s="216"/>
      <c r="V5" s="216"/>
      <c r="W5" s="216"/>
      <c r="X5" s="66"/>
      <c r="Y5" s="65"/>
      <c r="Z5" s="65"/>
      <c r="AA5" s="247"/>
      <c r="AB5" s="242"/>
      <c r="AC5" s="242"/>
      <c r="AD5" s="242"/>
      <c r="AE5" s="242"/>
      <c r="AF5" s="248"/>
      <c r="AI5" s="262"/>
      <c r="AJ5" s="263"/>
      <c r="AK5" s="263"/>
      <c r="AL5" s="263"/>
      <c r="AM5" s="263"/>
      <c r="AN5" s="263"/>
      <c r="AO5" s="264"/>
    </row>
    <row r="6" spans="1:41" x14ac:dyDescent="0.25">
      <c r="A6" s="240"/>
      <c r="B6" s="42"/>
      <c r="C6" s="67"/>
      <c r="D6" s="68"/>
      <c r="E6" s="68"/>
      <c r="F6" s="68"/>
      <c r="G6" s="69"/>
      <c r="H6" s="69"/>
      <c r="I6" s="69"/>
      <c r="J6" s="69"/>
      <c r="K6" s="69"/>
      <c r="L6" s="69"/>
      <c r="M6" s="69"/>
      <c r="N6" s="69"/>
      <c r="O6" s="64"/>
      <c r="P6" s="215"/>
      <c r="Q6" s="215"/>
      <c r="R6" s="215"/>
      <c r="S6" s="216"/>
      <c r="T6" s="216"/>
      <c r="U6" s="216"/>
      <c r="V6" s="216"/>
      <c r="W6" s="216"/>
      <c r="X6" s="66"/>
      <c r="AA6" s="247"/>
      <c r="AB6" s="242"/>
      <c r="AC6" s="242"/>
      <c r="AD6" s="242"/>
      <c r="AE6" s="242"/>
      <c r="AF6" s="248"/>
      <c r="AI6" s="262"/>
      <c r="AJ6" s="263"/>
      <c r="AK6" s="263"/>
      <c r="AL6" s="263"/>
      <c r="AM6" s="263"/>
      <c r="AN6" s="263"/>
      <c r="AO6" s="264"/>
    </row>
    <row r="7" spans="1:41" ht="3.75" customHeight="1" thickBot="1" x14ac:dyDescent="0.3">
      <c r="A7" s="240"/>
      <c r="B7" s="201" t="s">
        <v>103</v>
      </c>
      <c r="C7" s="217">
        <f>'September - DATA INFO'!C7</f>
        <v>0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64"/>
      <c r="P7" s="90"/>
      <c r="Q7" s="90"/>
      <c r="R7" s="90"/>
      <c r="AA7" s="247"/>
      <c r="AB7" s="242"/>
      <c r="AC7" s="242"/>
      <c r="AD7" s="242"/>
      <c r="AE7" s="242"/>
      <c r="AF7" s="248"/>
      <c r="AI7" s="262"/>
      <c r="AJ7" s="263"/>
      <c r="AK7" s="263"/>
      <c r="AL7" s="263"/>
      <c r="AM7" s="263"/>
      <c r="AN7" s="263"/>
      <c r="AO7" s="264"/>
    </row>
    <row r="8" spans="1:41" ht="21" customHeight="1" x14ac:dyDescent="0.25">
      <c r="A8" s="241"/>
      <c r="B8" s="201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64"/>
      <c r="P8" s="162" t="s">
        <v>114</v>
      </c>
      <c r="Q8" s="171"/>
      <c r="R8" s="171"/>
      <c r="S8" s="163"/>
      <c r="T8" s="163"/>
      <c r="U8" s="163"/>
      <c r="V8" s="163"/>
      <c r="W8" s="164"/>
      <c r="X8" s="165">
        <f>SUM(V9+V10+V11+V12)</f>
        <v>0</v>
      </c>
      <c r="Y8" s="166"/>
      <c r="Z8" s="65"/>
      <c r="AA8" s="247"/>
      <c r="AB8" s="242"/>
      <c r="AC8" s="242"/>
      <c r="AD8" s="242"/>
      <c r="AE8" s="242"/>
      <c r="AF8" s="248"/>
      <c r="AI8" s="262"/>
      <c r="AJ8" s="263"/>
      <c r="AK8" s="263"/>
      <c r="AL8" s="263"/>
      <c r="AM8" s="263"/>
      <c r="AN8" s="263"/>
      <c r="AO8" s="264"/>
    </row>
    <row r="9" spans="1:41" x14ac:dyDescent="0.25">
      <c r="B9" s="4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64"/>
      <c r="P9" s="167" t="s">
        <v>12</v>
      </c>
      <c r="Q9" s="72"/>
      <c r="R9" s="72"/>
      <c r="S9" s="72"/>
      <c r="T9" s="64"/>
      <c r="U9" s="73"/>
      <c r="V9" s="73">
        <f>COUNTIF($C$14:$AG$14, "G")</f>
        <v>0</v>
      </c>
      <c r="W9" s="73"/>
      <c r="X9" s="64"/>
      <c r="Y9" s="168"/>
      <c r="Z9" s="65"/>
      <c r="AA9" s="247"/>
      <c r="AB9" s="242"/>
      <c r="AC9" s="242"/>
      <c r="AD9" s="242"/>
      <c r="AE9" s="242"/>
      <c r="AF9" s="248"/>
      <c r="AI9" s="262"/>
      <c r="AJ9" s="263"/>
      <c r="AK9" s="263"/>
      <c r="AL9" s="263"/>
      <c r="AM9" s="263"/>
      <c r="AN9" s="263"/>
      <c r="AO9" s="264"/>
    </row>
    <row r="10" spans="1:41" ht="17.399999999999999" customHeight="1" x14ac:dyDescent="0.25">
      <c r="B10" s="137" t="s">
        <v>104</v>
      </c>
      <c r="C10" s="222">
        <f>'September - DATA INFO'!C10</f>
        <v>0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74"/>
      <c r="P10" s="167" t="s">
        <v>13</v>
      </c>
      <c r="Q10" s="72"/>
      <c r="R10" s="72"/>
      <c r="S10" s="70"/>
      <c r="T10" s="64"/>
      <c r="U10" s="73"/>
      <c r="V10" s="73">
        <f>COUNTIF($C$14:$AG$14,"P")+COUNTIF($C$14:$AG$14,"D")</f>
        <v>0</v>
      </c>
      <c r="W10" s="73"/>
      <c r="X10" s="64"/>
      <c r="Y10" s="168"/>
      <c r="Z10" s="64"/>
      <c r="AA10" s="247"/>
      <c r="AB10" s="242"/>
      <c r="AC10" s="242"/>
      <c r="AD10" s="242"/>
      <c r="AE10" s="242"/>
      <c r="AF10" s="248"/>
      <c r="AG10" s="75"/>
      <c r="AI10" s="262"/>
      <c r="AJ10" s="263"/>
      <c r="AK10" s="263"/>
      <c r="AL10" s="263"/>
      <c r="AM10" s="263"/>
      <c r="AN10" s="263"/>
      <c r="AO10" s="264"/>
    </row>
    <row r="11" spans="1:41" x14ac:dyDescent="0.25">
      <c r="B11" s="42"/>
      <c r="C11" s="71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P11" s="167" t="s">
        <v>14</v>
      </c>
      <c r="Q11" s="72"/>
      <c r="R11" s="72"/>
      <c r="S11" s="70"/>
      <c r="T11" s="64"/>
      <c r="U11" s="73"/>
      <c r="V11" s="73">
        <f>COUNTIF($C$14:$AG$14, "E")</f>
        <v>0</v>
      </c>
      <c r="W11" s="73"/>
      <c r="X11" s="64"/>
      <c r="Y11" s="169"/>
      <c r="Z11" s="64"/>
      <c r="AA11" s="249"/>
      <c r="AB11" s="243"/>
      <c r="AC11" s="243"/>
      <c r="AD11" s="243"/>
      <c r="AE11" s="243"/>
      <c r="AF11" s="250"/>
      <c r="AI11" s="265"/>
      <c r="AJ11" s="266"/>
      <c r="AK11" s="266"/>
      <c r="AL11" s="266"/>
      <c r="AM11" s="266"/>
      <c r="AN11" s="266"/>
      <c r="AO11" s="267"/>
    </row>
    <row r="12" spans="1:41" ht="19.2" customHeight="1" x14ac:dyDescent="0.25">
      <c r="B12" s="137" t="s">
        <v>10</v>
      </c>
      <c r="C12" s="223">
        <f>'September - DATA INFO'!C12</f>
        <v>0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P12" s="167" t="s">
        <v>15</v>
      </c>
      <c r="Q12" s="72"/>
      <c r="R12" s="72"/>
      <c r="S12" s="70"/>
      <c r="T12" s="64"/>
      <c r="U12" s="72"/>
      <c r="V12" s="72">
        <f>COUNTIF($C$14:$AG$14, "T")</f>
        <v>0</v>
      </c>
      <c r="W12" s="72"/>
      <c r="X12" s="64"/>
      <c r="Y12" s="169"/>
      <c r="Z12" s="64"/>
      <c r="AA12" s="64"/>
      <c r="AB12" s="64"/>
      <c r="AC12" s="64"/>
      <c r="AD12" s="70"/>
      <c r="AE12" s="70"/>
      <c r="AF12" s="64"/>
    </row>
    <row r="13" spans="1:41" ht="35.4" customHeight="1" x14ac:dyDescent="0.25">
      <c r="A13" s="228" t="s">
        <v>65</v>
      </c>
      <c r="B13" s="228"/>
      <c r="C13" s="134">
        <v>43862</v>
      </c>
      <c r="D13" s="134">
        <v>43863</v>
      </c>
      <c r="E13" s="134">
        <v>43864</v>
      </c>
      <c r="F13" s="134">
        <v>43865</v>
      </c>
      <c r="G13" s="134">
        <v>43866</v>
      </c>
      <c r="H13" s="134">
        <v>43867</v>
      </c>
      <c r="I13" s="134">
        <v>43868</v>
      </c>
      <c r="J13" s="134">
        <v>43869</v>
      </c>
      <c r="K13" s="134">
        <v>43870</v>
      </c>
      <c r="L13" s="134">
        <v>43871</v>
      </c>
      <c r="M13" s="134">
        <v>43872</v>
      </c>
      <c r="N13" s="134">
        <v>43873</v>
      </c>
      <c r="O13" s="134">
        <v>43874</v>
      </c>
      <c r="P13" s="134">
        <v>43875</v>
      </c>
      <c r="Q13" s="134">
        <v>43876</v>
      </c>
      <c r="R13" s="134">
        <v>43877</v>
      </c>
      <c r="S13" s="134">
        <v>43878</v>
      </c>
      <c r="T13" s="134">
        <v>43879</v>
      </c>
      <c r="U13" s="134">
        <v>43880</v>
      </c>
      <c r="V13" s="134">
        <v>43881</v>
      </c>
      <c r="W13" s="134">
        <v>43882</v>
      </c>
      <c r="X13" s="134">
        <v>43883</v>
      </c>
      <c r="Y13" s="134">
        <v>43884</v>
      </c>
      <c r="Z13" s="134">
        <v>43885</v>
      </c>
      <c r="AA13" s="134">
        <v>43886</v>
      </c>
      <c r="AB13" s="134">
        <v>43887</v>
      </c>
      <c r="AC13" s="134">
        <v>43888</v>
      </c>
      <c r="AD13" s="134">
        <v>43889</v>
      </c>
      <c r="AE13" s="134">
        <v>43890</v>
      </c>
      <c r="AF13" s="134"/>
      <c r="AG13" s="134"/>
    </row>
    <row r="14" spans="1:41" s="16" customFormat="1" ht="21.6" customHeight="1" x14ac:dyDescent="0.3">
      <c r="A14" s="205" t="s">
        <v>108</v>
      </c>
      <c r="B14" s="206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41" x14ac:dyDescent="0.25">
      <c r="A15" s="55" t="s">
        <v>68</v>
      </c>
      <c r="B15" s="94" t="s">
        <v>69</v>
      </c>
      <c r="C15" s="195" t="s">
        <v>110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7"/>
      <c r="AH15" s="78" t="s">
        <v>9</v>
      </c>
      <c r="AI15" s="78" t="s">
        <v>27</v>
      </c>
      <c r="AJ15" s="78" t="s">
        <v>36</v>
      </c>
      <c r="AK15" s="78" t="s">
        <v>63</v>
      </c>
      <c r="AL15" s="78" t="s">
        <v>25</v>
      </c>
      <c r="AM15" s="78" t="s">
        <v>59</v>
      </c>
      <c r="AN15" s="78" t="s">
        <v>64</v>
      </c>
      <c r="AO15" s="78" t="s">
        <v>61</v>
      </c>
    </row>
    <row r="16" spans="1:41" x14ac:dyDescent="0.25">
      <c r="A16" s="87">
        <f>'September - DATA INFO'!A16</f>
        <v>0</v>
      </c>
      <c r="B16" s="87">
        <f>'September - DATA INFO'!B16</f>
        <v>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>
        <f>COUNTIF($C16:$AG16, "U")</f>
        <v>0</v>
      </c>
      <c r="AI16" s="80">
        <f>COUNTIF($C16:$AG16, "H")</f>
        <v>0</v>
      </c>
      <c r="AJ16" s="80">
        <f>COUNTIF($C16:$AG16, "M")</f>
        <v>0</v>
      </c>
      <c r="AK16" s="80">
        <f>COUNTIF($C16:$AG16, "I")</f>
        <v>0</v>
      </c>
      <c r="AL16" s="80">
        <f>COUNTIF($C16:$AG16, "S")</f>
        <v>0</v>
      </c>
      <c r="AM16" s="80">
        <f>COUNTIF($C16:$AG16, "A")</f>
        <v>0</v>
      </c>
      <c r="AN16" s="80">
        <f>COUNTIF($C16:$AG16, "J/S")</f>
        <v>0</v>
      </c>
      <c r="AO16" s="80">
        <f>COUNTIF($C16:$AG16, "O")</f>
        <v>0</v>
      </c>
    </row>
    <row r="17" spans="1:41" x14ac:dyDescent="0.25">
      <c r="A17" s="87">
        <f>'September - DATA INFO'!A17</f>
        <v>0</v>
      </c>
      <c r="B17" s="87">
        <f>'September - DATA INFO'!B17</f>
        <v>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80">
        <f t="shared" ref="AH17:AH41" si="0">COUNTIF($C17:$AG17, "U")</f>
        <v>0</v>
      </c>
      <c r="AI17" s="80">
        <f t="shared" ref="AI17:AI41" si="1">COUNTIF($C17:$AG17, "H")</f>
        <v>0</v>
      </c>
      <c r="AJ17" s="80">
        <f t="shared" ref="AJ17:AJ41" si="2">COUNTIF($C17:$AG17, "M")</f>
        <v>0</v>
      </c>
      <c r="AK17" s="80">
        <f t="shared" ref="AK17:AK41" si="3">COUNTIF($C17:$AG17, "I")</f>
        <v>0</v>
      </c>
      <c r="AL17" s="80">
        <f t="shared" ref="AL17:AL41" si="4">COUNTIF($C17:$AG17, "S")</f>
        <v>0</v>
      </c>
      <c r="AM17" s="80">
        <f t="shared" ref="AM17:AM41" si="5">COUNTIF($C17:$AG17, "A")</f>
        <v>0</v>
      </c>
      <c r="AN17" s="80">
        <f t="shared" ref="AN17:AN41" si="6">COUNTIF($C17:$AG17, "J/S")</f>
        <v>0</v>
      </c>
      <c r="AO17" s="80">
        <f t="shared" ref="AO17:AO41" si="7">COUNTIF($C17:$AG17, "O")</f>
        <v>0</v>
      </c>
    </row>
    <row r="18" spans="1:41" x14ac:dyDescent="0.25">
      <c r="A18" s="87">
        <f>'September - DATA INFO'!A18</f>
        <v>0</v>
      </c>
      <c r="B18" s="87">
        <f>'September - DATA INFO'!B18</f>
        <v>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0">
        <f t="shared" si="0"/>
        <v>0</v>
      </c>
      <c r="AI18" s="80">
        <f t="shared" si="1"/>
        <v>0</v>
      </c>
      <c r="AJ18" s="80">
        <f t="shared" si="2"/>
        <v>0</v>
      </c>
      <c r="AK18" s="80">
        <f t="shared" si="3"/>
        <v>0</v>
      </c>
      <c r="AL18" s="80">
        <f t="shared" si="4"/>
        <v>0</v>
      </c>
      <c r="AM18" s="80">
        <f t="shared" si="5"/>
        <v>0</v>
      </c>
      <c r="AN18" s="80">
        <f t="shared" si="6"/>
        <v>0</v>
      </c>
      <c r="AO18" s="80">
        <f t="shared" si="7"/>
        <v>0</v>
      </c>
    </row>
    <row r="19" spans="1:41" x14ac:dyDescent="0.25">
      <c r="A19" s="87">
        <f>'September - DATA INFO'!A19</f>
        <v>0</v>
      </c>
      <c r="B19" s="87">
        <f>'September - DATA INFO'!B19</f>
        <v>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0">
        <f t="shared" si="0"/>
        <v>0</v>
      </c>
      <c r="AI19" s="80">
        <f t="shared" si="1"/>
        <v>0</v>
      </c>
      <c r="AJ19" s="80">
        <f t="shared" si="2"/>
        <v>0</v>
      </c>
      <c r="AK19" s="80">
        <f t="shared" si="3"/>
        <v>0</v>
      </c>
      <c r="AL19" s="80">
        <f t="shared" si="4"/>
        <v>0</v>
      </c>
      <c r="AM19" s="80">
        <f t="shared" si="5"/>
        <v>0</v>
      </c>
      <c r="AN19" s="80">
        <f t="shared" si="6"/>
        <v>0</v>
      </c>
      <c r="AO19" s="80">
        <f t="shared" si="7"/>
        <v>0</v>
      </c>
    </row>
    <row r="20" spans="1:41" x14ac:dyDescent="0.25">
      <c r="A20" s="87">
        <f>'September - DATA INFO'!A20</f>
        <v>0</v>
      </c>
      <c r="B20" s="87">
        <f>'September - DATA INFO'!B20</f>
        <v>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0">
        <f t="shared" si="0"/>
        <v>0</v>
      </c>
      <c r="AI20" s="80">
        <f t="shared" si="1"/>
        <v>0</v>
      </c>
      <c r="AJ20" s="80">
        <f t="shared" si="2"/>
        <v>0</v>
      </c>
      <c r="AK20" s="80">
        <f t="shared" si="3"/>
        <v>0</v>
      </c>
      <c r="AL20" s="80">
        <f t="shared" si="4"/>
        <v>0</v>
      </c>
      <c r="AM20" s="80">
        <f t="shared" si="5"/>
        <v>0</v>
      </c>
      <c r="AN20" s="80">
        <f t="shared" si="6"/>
        <v>0</v>
      </c>
      <c r="AO20" s="80">
        <f t="shared" si="7"/>
        <v>0</v>
      </c>
    </row>
    <row r="21" spans="1:41" x14ac:dyDescent="0.25">
      <c r="A21" s="87">
        <f>'September - DATA INFO'!A21</f>
        <v>0</v>
      </c>
      <c r="B21" s="87">
        <f>'September - DATA INFO'!B21</f>
        <v>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0">
        <f t="shared" si="0"/>
        <v>0</v>
      </c>
      <c r="AI21" s="80">
        <f t="shared" si="1"/>
        <v>0</v>
      </c>
      <c r="AJ21" s="80">
        <f t="shared" si="2"/>
        <v>0</v>
      </c>
      <c r="AK21" s="80">
        <f t="shared" si="3"/>
        <v>0</v>
      </c>
      <c r="AL21" s="80">
        <f t="shared" si="4"/>
        <v>0</v>
      </c>
      <c r="AM21" s="80">
        <f t="shared" si="5"/>
        <v>0</v>
      </c>
      <c r="AN21" s="80">
        <f t="shared" si="6"/>
        <v>0</v>
      </c>
      <c r="AO21" s="80">
        <f t="shared" si="7"/>
        <v>0</v>
      </c>
    </row>
    <row r="22" spans="1:41" x14ac:dyDescent="0.25">
      <c r="A22" s="87">
        <f>'September - DATA INFO'!A22</f>
        <v>0</v>
      </c>
      <c r="B22" s="87">
        <f>'September - DATA INFO'!B22</f>
        <v>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0">
        <f t="shared" si="0"/>
        <v>0</v>
      </c>
      <c r="AI22" s="80">
        <f t="shared" si="1"/>
        <v>0</v>
      </c>
      <c r="AJ22" s="80">
        <f t="shared" si="2"/>
        <v>0</v>
      </c>
      <c r="AK22" s="80">
        <f t="shared" si="3"/>
        <v>0</v>
      </c>
      <c r="AL22" s="80">
        <f t="shared" si="4"/>
        <v>0</v>
      </c>
      <c r="AM22" s="80">
        <f t="shared" si="5"/>
        <v>0</v>
      </c>
      <c r="AN22" s="80">
        <f t="shared" si="6"/>
        <v>0</v>
      </c>
      <c r="AO22" s="80">
        <f t="shared" si="7"/>
        <v>0</v>
      </c>
    </row>
    <row r="23" spans="1:41" x14ac:dyDescent="0.25">
      <c r="A23" s="87">
        <f>'September - DATA INFO'!A23</f>
        <v>0</v>
      </c>
      <c r="B23" s="87">
        <f>'September - DATA INFO'!B23</f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0">
        <f t="shared" si="0"/>
        <v>0</v>
      </c>
      <c r="AI23" s="80">
        <f t="shared" si="1"/>
        <v>0</v>
      </c>
      <c r="AJ23" s="80">
        <f t="shared" si="2"/>
        <v>0</v>
      </c>
      <c r="AK23" s="80">
        <f t="shared" si="3"/>
        <v>0</v>
      </c>
      <c r="AL23" s="80">
        <f t="shared" si="4"/>
        <v>0</v>
      </c>
      <c r="AM23" s="80">
        <f t="shared" si="5"/>
        <v>0</v>
      </c>
      <c r="AN23" s="80">
        <f t="shared" si="6"/>
        <v>0</v>
      </c>
      <c r="AO23" s="80">
        <f t="shared" si="7"/>
        <v>0</v>
      </c>
    </row>
    <row r="24" spans="1:41" x14ac:dyDescent="0.25">
      <c r="A24" s="87">
        <f>'September - DATA INFO'!A24</f>
        <v>0</v>
      </c>
      <c r="B24" s="87">
        <f>'September - DATA INFO'!B24</f>
        <v>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0">
        <f t="shared" si="0"/>
        <v>0</v>
      </c>
      <c r="AI24" s="80">
        <f t="shared" si="1"/>
        <v>0</v>
      </c>
      <c r="AJ24" s="80">
        <f t="shared" si="2"/>
        <v>0</v>
      </c>
      <c r="AK24" s="80">
        <f t="shared" si="3"/>
        <v>0</v>
      </c>
      <c r="AL24" s="80">
        <f t="shared" si="4"/>
        <v>0</v>
      </c>
      <c r="AM24" s="80">
        <f t="shared" si="5"/>
        <v>0</v>
      </c>
      <c r="AN24" s="80">
        <f t="shared" si="6"/>
        <v>0</v>
      </c>
      <c r="AO24" s="80">
        <f t="shared" si="7"/>
        <v>0</v>
      </c>
    </row>
    <row r="25" spans="1:41" x14ac:dyDescent="0.25">
      <c r="A25" s="87">
        <f>'September - DATA INFO'!A25</f>
        <v>0</v>
      </c>
      <c r="B25" s="87">
        <f>'September - DATA INFO'!B25</f>
        <v>0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0">
        <f t="shared" si="0"/>
        <v>0</v>
      </c>
      <c r="AI25" s="80">
        <f t="shared" si="1"/>
        <v>0</v>
      </c>
      <c r="AJ25" s="80">
        <f t="shared" si="2"/>
        <v>0</v>
      </c>
      <c r="AK25" s="80">
        <f t="shared" si="3"/>
        <v>0</v>
      </c>
      <c r="AL25" s="80">
        <f t="shared" si="4"/>
        <v>0</v>
      </c>
      <c r="AM25" s="80">
        <f t="shared" si="5"/>
        <v>0</v>
      </c>
      <c r="AN25" s="80">
        <f t="shared" si="6"/>
        <v>0</v>
      </c>
      <c r="AO25" s="80">
        <f t="shared" si="7"/>
        <v>0</v>
      </c>
    </row>
    <row r="26" spans="1:41" x14ac:dyDescent="0.25">
      <c r="A26" s="87">
        <f>'September - DATA INFO'!A26</f>
        <v>0</v>
      </c>
      <c r="B26" s="87">
        <f>'September - DATA INFO'!B26</f>
        <v>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>
        <f t="shared" si="0"/>
        <v>0</v>
      </c>
      <c r="AI26" s="80">
        <f t="shared" si="1"/>
        <v>0</v>
      </c>
      <c r="AJ26" s="80">
        <f t="shared" si="2"/>
        <v>0</v>
      </c>
      <c r="AK26" s="80">
        <f t="shared" si="3"/>
        <v>0</v>
      </c>
      <c r="AL26" s="80">
        <f t="shared" si="4"/>
        <v>0</v>
      </c>
      <c r="AM26" s="80">
        <f t="shared" si="5"/>
        <v>0</v>
      </c>
      <c r="AN26" s="80">
        <f t="shared" si="6"/>
        <v>0</v>
      </c>
      <c r="AO26" s="80">
        <f t="shared" si="7"/>
        <v>0</v>
      </c>
    </row>
    <row r="27" spans="1:41" x14ac:dyDescent="0.25">
      <c r="A27" s="87">
        <f>'September - DATA INFO'!A27</f>
        <v>0</v>
      </c>
      <c r="B27" s="87">
        <f>'September - DATA INFO'!B27</f>
        <v>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0">
        <f t="shared" si="0"/>
        <v>0</v>
      </c>
      <c r="AI27" s="80">
        <f t="shared" si="1"/>
        <v>0</v>
      </c>
      <c r="AJ27" s="80">
        <f t="shared" si="2"/>
        <v>0</v>
      </c>
      <c r="AK27" s="80">
        <f t="shared" si="3"/>
        <v>0</v>
      </c>
      <c r="AL27" s="80">
        <f t="shared" si="4"/>
        <v>0</v>
      </c>
      <c r="AM27" s="80">
        <f t="shared" si="5"/>
        <v>0</v>
      </c>
      <c r="AN27" s="80">
        <f t="shared" si="6"/>
        <v>0</v>
      </c>
      <c r="AO27" s="80">
        <f t="shared" si="7"/>
        <v>0</v>
      </c>
    </row>
    <row r="28" spans="1:41" x14ac:dyDescent="0.25">
      <c r="A28" s="87">
        <f>'September - DATA INFO'!A28</f>
        <v>0</v>
      </c>
      <c r="B28" s="87">
        <f>'September - DATA INFO'!B28</f>
        <v>0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0">
        <f t="shared" si="0"/>
        <v>0</v>
      </c>
      <c r="AI28" s="80">
        <f t="shared" si="1"/>
        <v>0</v>
      </c>
      <c r="AJ28" s="80">
        <f t="shared" si="2"/>
        <v>0</v>
      </c>
      <c r="AK28" s="80">
        <f t="shared" si="3"/>
        <v>0</v>
      </c>
      <c r="AL28" s="80">
        <f t="shared" si="4"/>
        <v>0</v>
      </c>
      <c r="AM28" s="80">
        <f t="shared" si="5"/>
        <v>0</v>
      </c>
      <c r="AN28" s="80">
        <f t="shared" si="6"/>
        <v>0</v>
      </c>
      <c r="AO28" s="80">
        <f t="shared" si="7"/>
        <v>0</v>
      </c>
    </row>
    <row r="29" spans="1:41" x14ac:dyDescent="0.25">
      <c r="A29" s="87">
        <f>'September - DATA INFO'!A29</f>
        <v>0</v>
      </c>
      <c r="B29" s="87">
        <f>'September - DATA INFO'!B29</f>
        <v>0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0">
        <f t="shared" si="0"/>
        <v>0</v>
      </c>
      <c r="AI29" s="80">
        <f t="shared" si="1"/>
        <v>0</v>
      </c>
      <c r="AJ29" s="80">
        <f t="shared" si="2"/>
        <v>0</v>
      </c>
      <c r="AK29" s="80">
        <f t="shared" si="3"/>
        <v>0</v>
      </c>
      <c r="AL29" s="80">
        <f t="shared" si="4"/>
        <v>0</v>
      </c>
      <c r="AM29" s="80">
        <f t="shared" si="5"/>
        <v>0</v>
      </c>
      <c r="AN29" s="80">
        <f t="shared" si="6"/>
        <v>0</v>
      </c>
      <c r="AO29" s="80">
        <f t="shared" si="7"/>
        <v>0</v>
      </c>
    </row>
    <row r="30" spans="1:41" x14ac:dyDescent="0.25">
      <c r="A30" s="87">
        <f>'September - DATA INFO'!A30</f>
        <v>0</v>
      </c>
      <c r="B30" s="87">
        <f>'September - DATA INFO'!B30</f>
        <v>0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0">
        <f t="shared" si="0"/>
        <v>0</v>
      </c>
      <c r="AI30" s="80">
        <f t="shared" si="1"/>
        <v>0</v>
      </c>
      <c r="AJ30" s="80">
        <f t="shared" si="2"/>
        <v>0</v>
      </c>
      <c r="AK30" s="80">
        <f t="shared" si="3"/>
        <v>0</v>
      </c>
      <c r="AL30" s="80">
        <f t="shared" si="4"/>
        <v>0</v>
      </c>
      <c r="AM30" s="80">
        <f t="shared" si="5"/>
        <v>0</v>
      </c>
      <c r="AN30" s="80">
        <f t="shared" si="6"/>
        <v>0</v>
      </c>
      <c r="AO30" s="80">
        <f t="shared" si="7"/>
        <v>0</v>
      </c>
    </row>
    <row r="31" spans="1:41" x14ac:dyDescent="0.25">
      <c r="A31" s="87">
        <f>'September - DATA INFO'!A31</f>
        <v>0</v>
      </c>
      <c r="B31" s="87">
        <f>'September - DATA INFO'!B31</f>
        <v>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0">
        <f t="shared" si="0"/>
        <v>0</v>
      </c>
      <c r="AI31" s="80">
        <f t="shared" si="1"/>
        <v>0</v>
      </c>
      <c r="AJ31" s="80">
        <f t="shared" si="2"/>
        <v>0</v>
      </c>
      <c r="AK31" s="80">
        <f t="shared" si="3"/>
        <v>0</v>
      </c>
      <c r="AL31" s="80">
        <f t="shared" si="4"/>
        <v>0</v>
      </c>
      <c r="AM31" s="80">
        <f t="shared" si="5"/>
        <v>0</v>
      </c>
      <c r="AN31" s="80">
        <f t="shared" si="6"/>
        <v>0</v>
      </c>
      <c r="AO31" s="80">
        <f t="shared" si="7"/>
        <v>0</v>
      </c>
    </row>
    <row r="32" spans="1:41" x14ac:dyDescent="0.25">
      <c r="A32" s="87">
        <f>'September - DATA INFO'!A32</f>
        <v>0</v>
      </c>
      <c r="B32" s="87">
        <f>'September - DATA INFO'!B32</f>
        <v>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0">
        <f t="shared" si="0"/>
        <v>0</v>
      </c>
      <c r="AI32" s="80">
        <f t="shared" si="1"/>
        <v>0</v>
      </c>
      <c r="AJ32" s="80">
        <f t="shared" si="2"/>
        <v>0</v>
      </c>
      <c r="AK32" s="80">
        <f t="shared" si="3"/>
        <v>0</v>
      </c>
      <c r="AL32" s="80">
        <f t="shared" si="4"/>
        <v>0</v>
      </c>
      <c r="AM32" s="80">
        <f t="shared" si="5"/>
        <v>0</v>
      </c>
      <c r="AN32" s="80">
        <f t="shared" si="6"/>
        <v>0</v>
      </c>
      <c r="AO32" s="80">
        <f t="shared" si="7"/>
        <v>0</v>
      </c>
    </row>
    <row r="33" spans="1:41" x14ac:dyDescent="0.25">
      <c r="A33" s="87">
        <f>'September - DATA INFO'!A33</f>
        <v>0</v>
      </c>
      <c r="B33" s="87">
        <f>'September - DATA INFO'!B33</f>
        <v>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2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0">
        <f t="shared" si="0"/>
        <v>0</v>
      </c>
      <c r="AI33" s="80">
        <f t="shared" si="1"/>
        <v>0</v>
      </c>
      <c r="AJ33" s="80">
        <f t="shared" si="2"/>
        <v>0</v>
      </c>
      <c r="AK33" s="80">
        <f t="shared" si="3"/>
        <v>0</v>
      </c>
      <c r="AL33" s="80">
        <f t="shared" si="4"/>
        <v>0</v>
      </c>
      <c r="AM33" s="80">
        <f t="shared" si="5"/>
        <v>0</v>
      </c>
      <c r="AN33" s="80">
        <f t="shared" si="6"/>
        <v>0</v>
      </c>
      <c r="AO33" s="80">
        <f t="shared" si="7"/>
        <v>0</v>
      </c>
    </row>
    <row r="34" spans="1:41" x14ac:dyDescent="0.25">
      <c r="A34" s="87">
        <f>'September - DATA INFO'!A34</f>
        <v>0</v>
      </c>
      <c r="B34" s="87">
        <f>'September - DATA INFO'!B34</f>
        <v>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2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0">
        <f t="shared" si="0"/>
        <v>0</v>
      </c>
      <c r="AI34" s="80">
        <f t="shared" si="1"/>
        <v>0</v>
      </c>
      <c r="AJ34" s="80">
        <f t="shared" si="2"/>
        <v>0</v>
      </c>
      <c r="AK34" s="80">
        <f t="shared" si="3"/>
        <v>0</v>
      </c>
      <c r="AL34" s="80">
        <f t="shared" si="4"/>
        <v>0</v>
      </c>
      <c r="AM34" s="80">
        <f t="shared" si="5"/>
        <v>0</v>
      </c>
      <c r="AN34" s="80">
        <f t="shared" si="6"/>
        <v>0</v>
      </c>
      <c r="AO34" s="80">
        <f t="shared" si="7"/>
        <v>0</v>
      </c>
    </row>
    <row r="35" spans="1:41" x14ac:dyDescent="0.25">
      <c r="A35" s="87">
        <f>'September - DATA INFO'!A35</f>
        <v>0</v>
      </c>
      <c r="B35" s="87">
        <f>'September - DATA INFO'!B35</f>
        <v>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0">
        <f t="shared" si="0"/>
        <v>0</v>
      </c>
      <c r="AI35" s="80">
        <f t="shared" si="1"/>
        <v>0</v>
      </c>
      <c r="AJ35" s="80">
        <f t="shared" si="2"/>
        <v>0</v>
      </c>
      <c r="AK35" s="80">
        <f t="shared" si="3"/>
        <v>0</v>
      </c>
      <c r="AL35" s="80">
        <f t="shared" si="4"/>
        <v>0</v>
      </c>
      <c r="AM35" s="80">
        <f t="shared" si="5"/>
        <v>0</v>
      </c>
      <c r="AN35" s="80">
        <f t="shared" si="6"/>
        <v>0</v>
      </c>
      <c r="AO35" s="80">
        <f t="shared" si="7"/>
        <v>0</v>
      </c>
    </row>
    <row r="36" spans="1:41" x14ac:dyDescent="0.25">
      <c r="A36" s="88" t="s">
        <v>70</v>
      </c>
      <c r="B36" s="89" t="s">
        <v>71</v>
      </c>
      <c r="C36" s="195" t="s">
        <v>115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7"/>
      <c r="AH36" s="46" t="s">
        <v>9</v>
      </c>
      <c r="AI36" s="46" t="s">
        <v>27</v>
      </c>
      <c r="AJ36" s="46" t="s">
        <v>36</v>
      </c>
      <c r="AK36" s="46" t="s">
        <v>63</v>
      </c>
      <c r="AL36" s="46" t="s">
        <v>25</v>
      </c>
      <c r="AM36" s="46" t="s">
        <v>59</v>
      </c>
      <c r="AN36" s="46" t="s">
        <v>64</v>
      </c>
      <c r="AO36" s="46" t="s">
        <v>61</v>
      </c>
    </row>
    <row r="37" spans="1:41" x14ac:dyDescent="0.25">
      <c r="A37" s="87">
        <f>'September - DATA INFO'!A37</f>
        <v>0</v>
      </c>
      <c r="B37" s="87">
        <f>'September - DATA INFO'!B37</f>
        <v>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2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0">
        <f t="shared" si="0"/>
        <v>0</v>
      </c>
      <c r="AI37" s="80">
        <f t="shared" si="1"/>
        <v>0</v>
      </c>
      <c r="AJ37" s="80">
        <f t="shared" si="2"/>
        <v>0</v>
      </c>
      <c r="AK37" s="80">
        <f t="shared" si="3"/>
        <v>0</v>
      </c>
      <c r="AL37" s="80">
        <f t="shared" si="4"/>
        <v>0</v>
      </c>
      <c r="AM37" s="80">
        <f t="shared" si="5"/>
        <v>0</v>
      </c>
      <c r="AN37" s="80">
        <f t="shared" si="6"/>
        <v>0</v>
      </c>
      <c r="AO37" s="80">
        <f t="shared" si="7"/>
        <v>0</v>
      </c>
    </row>
    <row r="38" spans="1:41" x14ac:dyDescent="0.25">
      <c r="A38" s="87">
        <f>'September - DATA INFO'!A38</f>
        <v>0</v>
      </c>
      <c r="B38" s="87">
        <f>'September - DATA INFO'!B38</f>
        <v>0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0">
        <f t="shared" si="0"/>
        <v>0</v>
      </c>
      <c r="AI38" s="80">
        <f t="shared" si="1"/>
        <v>0</v>
      </c>
      <c r="AJ38" s="80">
        <f t="shared" si="2"/>
        <v>0</v>
      </c>
      <c r="AK38" s="80">
        <f t="shared" si="3"/>
        <v>0</v>
      </c>
      <c r="AL38" s="80">
        <f t="shared" si="4"/>
        <v>0</v>
      </c>
      <c r="AM38" s="80">
        <f t="shared" si="5"/>
        <v>0</v>
      </c>
      <c r="AN38" s="80">
        <f t="shared" si="6"/>
        <v>0</v>
      </c>
      <c r="AO38" s="80">
        <f t="shared" si="7"/>
        <v>0</v>
      </c>
    </row>
    <row r="39" spans="1:41" x14ac:dyDescent="0.25">
      <c r="A39" s="87">
        <f>'September - DATA INFO'!A39</f>
        <v>0</v>
      </c>
      <c r="B39" s="87">
        <f>'September - DATA INFO'!B39</f>
        <v>0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0">
        <f t="shared" si="0"/>
        <v>0</v>
      </c>
      <c r="AI39" s="80">
        <f t="shared" si="1"/>
        <v>0</v>
      </c>
      <c r="AJ39" s="80">
        <f t="shared" si="2"/>
        <v>0</v>
      </c>
      <c r="AK39" s="80">
        <f t="shared" si="3"/>
        <v>0</v>
      </c>
      <c r="AL39" s="80">
        <f t="shared" si="4"/>
        <v>0</v>
      </c>
      <c r="AM39" s="80">
        <f t="shared" si="5"/>
        <v>0</v>
      </c>
      <c r="AN39" s="80">
        <f t="shared" si="6"/>
        <v>0</v>
      </c>
      <c r="AO39" s="80">
        <f t="shared" si="7"/>
        <v>0</v>
      </c>
    </row>
    <row r="40" spans="1:41" x14ac:dyDescent="0.25">
      <c r="A40" s="87">
        <f>'September - DATA INFO'!A40</f>
        <v>0</v>
      </c>
      <c r="B40" s="87">
        <f>'September - DATA INFO'!B40</f>
        <v>0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2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0">
        <f t="shared" si="0"/>
        <v>0</v>
      </c>
      <c r="AI40" s="80">
        <f t="shared" si="1"/>
        <v>0</v>
      </c>
      <c r="AJ40" s="80">
        <f t="shared" si="2"/>
        <v>0</v>
      </c>
      <c r="AK40" s="80">
        <f t="shared" si="3"/>
        <v>0</v>
      </c>
      <c r="AL40" s="80">
        <f t="shared" si="4"/>
        <v>0</v>
      </c>
      <c r="AM40" s="80">
        <f t="shared" si="5"/>
        <v>0</v>
      </c>
      <c r="AN40" s="80">
        <f t="shared" si="6"/>
        <v>0</v>
      </c>
      <c r="AO40" s="80">
        <f t="shared" si="7"/>
        <v>0</v>
      </c>
    </row>
    <row r="41" spans="1:41" x14ac:dyDescent="0.25">
      <c r="A41" s="87">
        <f>'September - DATA INFO'!A41</f>
        <v>0</v>
      </c>
      <c r="B41" s="87">
        <f>'September - DATA INFO'!B41</f>
        <v>0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2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0">
        <f t="shared" si="0"/>
        <v>0</v>
      </c>
      <c r="AI41" s="80">
        <f t="shared" si="1"/>
        <v>0</v>
      </c>
      <c r="AJ41" s="80">
        <f t="shared" si="2"/>
        <v>0</v>
      </c>
      <c r="AK41" s="80">
        <f t="shared" si="3"/>
        <v>0</v>
      </c>
      <c r="AL41" s="80">
        <f t="shared" si="4"/>
        <v>0</v>
      </c>
      <c r="AM41" s="80">
        <f t="shared" si="5"/>
        <v>0</v>
      </c>
      <c r="AN41" s="80">
        <f t="shared" si="6"/>
        <v>0</v>
      </c>
      <c r="AO41" s="80">
        <f t="shared" si="7"/>
        <v>0</v>
      </c>
    </row>
    <row r="43" spans="1:41" ht="17.399999999999999" x14ac:dyDescent="0.25">
      <c r="C43" s="187" t="s">
        <v>105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</row>
    <row r="44" spans="1:41" x14ac:dyDescent="0.25">
      <c r="S44" s="53"/>
      <c r="T44" s="53"/>
      <c r="U44" s="53"/>
      <c r="V44" s="53"/>
      <c r="W44" s="53"/>
      <c r="X44" s="53"/>
      <c r="Y44" s="53"/>
    </row>
    <row r="45" spans="1:41" x14ac:dyDescent="0.25">
      <c r="C45" s="144" t="s">
        <v>17</v>
      </c>
      <c r="D45" s="145"/>
      <c r="E45" s="146"/>
      <c r="F45" s="146"/>
      <c r="G45" s="146"/>
      <c r="H45" s="146"/>
      <c r="I45" s="146"/>
      <c r="J45" s="146"/>
      <c r="K45" s="37"/>
      <c r="L45" s="37"/>
      <c r="M45" s="37"/>
      <c r="N45" s="37"/>
      <c r="O45" s="144" t="s">
        <v>19</v>
      </c>
      <c r="P45" s="146"/>
      <c r="Q45" s="146"/>
      <c r="R45" s="146"/>
      <c r="S45" s="53"/>
      <c r="T45" s="53"/>
      <c r="U45" s="53"/>
      <c r="V45" s="53"/>
      <c r="W45" s="53"/>
      <c r="X45" s="53"/>
      <c r="Y45" s="53"/>
    </row>
    <row r="46" spans="1:41" x14ac:dyDescent="0.25">
      <c r="C46" s="147" t="s">
        <v>91</v>
      </c>
      <c r="D46" s="146"/>
      <c r="E46" s="146"/>
      <c r="F46" s="146"/>
      <c r="G46" s="146"/>
      <c r="H46" s="146"/>
      <c r="I46" s="146"/>
      <c r="J46" s="146"/>
      <c r="K46" s="37"/>
      <c r="L46" s="37"/>
      <c r="M46" s="37"/>
      <c r="N46" s="37"/>
      <c r="O46" s="148" t="s">
        <v>92</v>
      </c>
      <c r="P46" s="146"/>
      <c r="Q46" s="146"/>
      <c r="R46" s="146"/>
      <c r="S46" s="53"/>
      <c r="T46" s="53"/>
      <c r="U46" s="53"/>
      <c r="V46" s="53"/>
      <c r="W46" s="53"/>
      <c r="X46" s="53"/>
      <c r="Y46" s="53"/>
    </row>
    <row r="47" spans="1:41" ht="19.5" customHeight="1" x14ac:dyDescent="0.25">
      <c r="C47" s="149" t="s">
        <v>93</v>
      </c>
      <c r="D47" s="150"/>
      <c r="E47" s="150"/>
      <c r="F47" s="150"/>
      <c r="G47" s="150"/>
      <c r="H47" s="150"/>
      <c r="I47" s="150"/>
      <c r="J47" s="150"/>
      <c r="K47" s="37"/>
      <c r="L47" s="37"/>
      <c r="M47" s="37"/>
      <c r="N47" s="37"/>
      <c r="O47" s="149" t="s">
        <v>93</v>
      </c>
      <c r="P47" s="150"/>
      <c r="Q47" s="150"/>
      <c r="R47" s="150"/>
      <c r="S47" s="53"/>
      <c r="T47" s="53"/>
      <c r="U47" s="53"/>
      <c r="V47" s="53"/>
      <c r="W47" s="53"/>
      <c r="X47" s="53"/>
      <c r="Y47" s="53"/>
    </row>
    <row r="48" spans="1:41" ht="15.6" x14ac:dyDescent="0.3">
      <c r="C48" s="119" t="s">
        <v>18</v>
      </c>
      <c r="D48" s="145" t="s">
        <v>24</v>
      </c>
      <c r="E48" s="151"/>
      <c r="F48" s="37"/>
      <c r="G48" s="37"/>
      <c r="H48" s="37"/>
      <c r="I48" s="121" t="s">
        <v>59</v>
      </c>
      <c r="J48" s="146" t="s">
        <v>56</v>
      </c>
      <c r="K48" s="146"/>
      <c r="L48" s="146"/>
      <c r="M48" s="37"/>
      <c r="N48" s="37"/>
      <c r="O48" s="119" t="s">
        <v>9</v>
      </c>
      <c r="P48" s="146"/>
      <c r="Q48" s="146"/>
      <c r="R48" s="146"/>
      <c r="S48" s="53"/>
      <c r="T48" s="53"/>
      <c r="U48" s="53"/>
      <c r="V48" s="53"/>
      <c r="W48" s="53"/>
      <c r="X48" s="53"/>
      <c r="Y48" s="53"/>
    </row>
    <row r="49" spans="1:26" ht="15.6" x14ac:dyDescent="0.3">
      <c r="C49" s="119" t="s">
        <v>25</v>
      </c>
      <c r="D49" s="145" t="s">
        <v>26</v>
      </c>
      <c r="E49" s="151"/>
      <c r="F49" s="37"/>
      <c r="G49" s="37"/>
      <c r="H49" s="37"/>
      <c r="I49" s="119" t="s">
        <v>64</v>
      </c>
      <c r="J49" s="145" t="s">
        <v>60</v>
      </c>
      <c r="K49" s="146"/>
      <c r="L49" s="146"/>
      <c r="M49" s="146"/>
      <c r="N49" s="146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6" ht="15.6" x14ac:dyDescent="0.3">
      <c r="C50" s="119" t="s">
        <v>27</v>
      </c>
      <c r="D50" s="145" t="s">
        <v>28</v>
      </c>
      <c r="E50" s="151"/>
      <c r="F50" s="37"/>
      <c r="G50" s="37"/>
      <c r="H50" s="37"/>
      <c r="I50" s="119" t="s">
        <v>61</v>
      </c>
      <c r="J50" s="145" t="s">
        <v>62</v>
      </c>
      <c r="K50" s="146"/>
      <c r="L50" s="146"/>
      <c r="M50" s="146"/>
      <c r="N50" s="146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6" ht="15.6" x14ac:dyDescent="0.3">
      <c r="C51" s="119" t="s">
        <v>36</v>
      </c>
      <c r="D51" s="145" t="s">
        <v>94</v>
      </c>
      <c r="E51" s="151"/>
      <c r="F51" s="146"/>
      <c r="G51" s="146"/>
      <c r="H51" s="146"/>
      <c r="I51" s="146"/>
      <c r="J51" s="146"/>
      <c r="K51" s="146"/>
      <c r="L51" s="146"/>
      <c r="M51" s="146"/>
      <c r="N51" s="146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6" s="85" customFormat="1" ht="15.6" x14ac:dyDescent="0.3">
      <c r="A52" s="84"/>
      <c r="B52" s="84"/>
      <c r="C52" s="58"/>
      <c r="D52" s="54"/>
      <c r="E52" s="58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6" ht="17.399999999999999" x14ac:dyDescent="0.25">
      <c r="C53" s="185" t="s">
        <v>106</v>
      </c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</row>
    <row r="54" spans="1:26" ht="15.6" x14ac:dyDescent="0.3">
      <c r="C54" s="138" t="s">
        <v>107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83"/>
    </row>
    <row r="55" spans="1:26" ht="15.6" x14ac:dyDescent="0.3">
      <c r="C55" s="1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86"/>
    </row>
    <row r="56" spans="1:26" ht="15.6" x14ac:dyDescent="0.3">
      <c r="C56" s="50" t="s">
        <v>5</v>
      </c>
      <c r="D56" s="37" t="s">
        <v>39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86"/>
    </row>
    <row r="57" spans="1:26" ht="15.6" x14ac:dyDescent="0.3">
      <c r="C57" s="50" t="s">
        <v>6</v>
      </c>
      <c r="D57" s="10" t="s">
        <v>38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6" ht="15.6" x14ac:dyDescent="0.3">
      <c r="C58" s="50" t="s">
        <v>7</v>
      </c>
      <c r="D58" s="37" t="s">
        <v>37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6" ht="15.6" x14ac:dyDescent="0.3">
      <c r="C59" s="50" t="s">
        <v>8</v>
      </c>
      <c r="D59" s="10" t="s">
        <v>29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</sheetData>
  <mergeCells count="21">
    <mergeCell ref="AI3:AO11"/>
    <mergeCell ref="B7:B8"/>
    <mergeCell ref="C7:N8"/>
    <mergeCell ref="A13:B13"/>
    <mergeCell ref="A14:B14"/>
    <mergeCell ref="B1:AG1"/>
    <mergeCell ref="C10:N10"/>
    <mergeCell ref="C12:N12"/>
    <mergeCell ref="B3:B4"/>
    <mergeCell ref="C3:N4"/>
    <mergeCell ref="P3:R4"/>
    <mergeCell ref="S3:W4"/>
    <mergeCell ref="A1:A8"/>
    <mergeCell ref="AA3:AF11"/>
    <mergeCell ref="C36:AG36"/>
    <mergeCell ref="C43:Y43"/>
    <mergeCell ref="C53:Y53"/>
    <mergeCell ref="C15:AG15"/>
    <mergeCell ref="C5:N5"/>
    <mergeCell ref="P5:R6"/>
    <mergeCell ref="S5:W6"/>
  </mergeCells>
  <pageMargins left="0.22" right="0.16" top="0.26" bottom="0.25" header="0.16" footer="0.21"/>
  <pageSetup scale="64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  <pageSetUpPr fitToPage="1"/>
  </sheetPr>
  <dimension ref="A1:AO59"/>
  <sheetViews>
    <sheetView workbookViewId="0">
      <selection activeCell="AO13" sqref="AO13"/>
    </sheetView>
  </sheetViews>
  <sheetFormatPr defaultColWidth="9.109375" defaultRowHeight="13.8" x14ac:dyDescent="0.25"/>
  <cols>
    <col min="1" max="2" width="20.6640625" style="61" customWidth="1"/>
    <col min="3" max="41" width="3.5546875" style="60" customWidth="1"/>
    <col min="42" max="16384" width="9.109375" style="60"/>
  </cols>
  <sheetData>
    <row r="1" spans="1:41" ht="27.75" customHeight="1" x14ac:dyDescent="0.25">
      <c r="A1" s="237" t="s">
        <v>119</v>
      </c>
      <c r="B1" s="221" t="s">
        <v>16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41" ht="10.5" customHeight="1" x14ac:dyDescent="0.25">
      <c r="A2" s="240"/>
      <c r="K2" s="62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41" x14ac:dyDescent="0.25">
      <c r="A3" s="240"/>
      <c r="B3" s="201" t="s">
        <v>11</v>
      </c>
      <c r="C3" s="224">
        <f>'September - DATA INFO'!C3</f>
        <v>0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64"/>
      <c r="P3" s="226" t="s">
        <v>21</v>
      </c>
      <c r="Q3" s="226"/>
      <c r="R3" s="226"/>
      <c r="S3" s="227" t="str">
        <f>'September - DATA INFO'!S3</f>
        <v>2019-2020</v>
      </c>
      <c r="T3" s="227"/>
      <c r="U3" s="227"/>
      <c r="V3" s="227"/>
      <c r="W3" s="227"/>
      <c r="X3" s="65"/>
      <c r="Y3" s="65"/>
      <c r="Z3" s="65"/>
      <c r="AA3" s="244" t="s">
        <v>120</v>
      </c>
      <c r="AB3" s="245"/>
      <c r="AC3" s="245"/>
      <c r="AD3" s="245"/>
      <c r="AE3" s="245"/>
      <c r="AF3" s="246"/>
      <c r="AI3" s="251" t="s">
        <v>122</v>
      </c>
      <c r="AJ3" s="260"/>
      <c r="AK3" s="260"/>
      <c r="AL3" s="260"/>
      <c r="AM3" s="260"/>
      <c r="AN3" s="260"/>
      <c r="AO3" s="261"/>
    </row>
    <row r="4" spans="1:41" ht="6.75" customHeight="1" x14ac:dyDescent="0.25">
      <c r="A4" s="240"/>
      <c r="B4" s="20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64"/>
      <c r="P4" s="226"/>
      <c r="Q4" s="226"/>
      <c r="R4" s="226"/>
      <c r="S4" s="227"/>
      <c r="T4" s="227"/>
      <c r="U4" s="227"/>
      <c r="V4" s="227"/>
      <c r="W4" s="227"/>
      <c r="AA4" s="247"/>
      <c r="AB4" s="242"/>
      <c r="AC4" s="242"/>
      <c r="AD4" s="242"/>
      <c r="AE4" s="242"/>
      <c r="AF4" s="248"/>
      <c r="AI4" s="262"/>
      <c r="AJ4" s="263"/>
      <c r="AK4" s="263"/>
      <c r="AL4" s="263"/>
      <c r="AM4" s="263"/>
      <c r="AN4" s="263"/>
      <c r="AO4" s="264"/>
    </row>
    <row r="5" spans="1:41" ht="15" customHeight="1" x14ac:dyDescent="0.25">
      <c r="A5" s="240"/>
      <c r="B5" s="137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64"/>
      <c r="P5" s="215" t="s">
        <v>22</v>
      </c>
      <c r="Q5" s="215"/>
      <c r="R5" s="215"/>
      <c r="S5" s="216" t="s">
        <v>35</v>
      </c>
      <c r="T5" s="216"/>
      <c r="U5" s="216"/>
      <c r="V5" s="216"/>
      <c r="W5" s="216"/>
      <c r="X5" s="66"/>
      <c r="Y5" s="65"/>
      <c r="Z5" s="65"/>
      <c r="AA5" s="247"/>
      <c r="AB5" s="242"/>
      <c r="AC5" s="242"/>
      <c r="AD5" s="242"/>
      <c r="AE5" s="242"/>
      <c r="AF5" s="248"/>
      <c r="AI5" s="262"/>
      <c r="AJ5" s="263"/>
      <c r="AK5" s="263"/>
      <c r="AL5" s="263"/>
      <c r="AM5" s="263"/>
      <c r="AN5" s="263"/>
      <c r="AO5" s="264"/>
    </row>
    <row r="6" spans="1:41" x14ac:dyDescent="0.25">
      <c r="A6" s="240"/>
      <c r="B6" s="42"/>
      <c r="C6" s="67"/>
      <c r="D6" s="68"/>
      <c r="E6" s="68"/>
      <c r="F6" s="68"/>
      <c r="G6" s="69"/>
      <c r="H6" s="69"/>
      <c r="I6" s="69"/>
      <c r="J6" s="69"/>
      <c r="K6" s="69"/>
      <c r="L6" s="69"/>
      <c r="M6" s="69"/>
      <c r="N6" s="69"/>
      <c r="O6" s="64"/>
      <c r="P6" s="215"/>
      <c r="Q6" s="215"/>
      <c r="R6" s="215"/>
      <c r="S6" s="216"/>
      <c r="T6" s="216"/>
      <c r="U6" s="216"/>
      <c r="V6" s="216"/>
      <c r="W6" s="216"/>
      <c r="X6" s="66"/>
      <c r="AA6" s="247"/>
      <c r="AB6" s="242"/>
      <c r="AC6" s="242"/>
      <c r="AD6" s="242"/>
      <c r="AE6" s="242"/>
      <c r="AF6" s="248"/>
      <c r="AI6" s="262"/>
      <c r="AJ6" s="263"/>
      <c r="AK6" s="263"/>
      <c r="AL6" s="263"/>
      <c r="AM6" s="263"/>
      <c r="AN6" s="263"/>
      <c r="AO6" s="264"/>
    </row>
    <row r="7" spans="1:41" ht="3.75" customHeight="1" thickBot="1" x14ac:dyDescent="0.3">
      <c r="A7" s="240"/>
      <c r="B7" s="201" t="s">
        <v>103</v>
      </c>
      <c r="C7" s="217">
        <f>'September - DATA INFO'!C7</f>
        <v>0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64"/>
      <c r="P7" s="90"/>
      <c r="Q7" s="90"/>
      <c r="R7" s="90"/>
      <c r="AA7" s="247"/>
      <c r="AB7" s="242"/>
      <c r="AC7" s="242"/>
      <c r="AD7" s="242"/>
      <c r="AE7" s="242"/>
      <c r="AF7" s="248"/>
      <c r="AI7" s="262"/>
      <c r="AJ7" s="263"/>
      <c r="AK7" s="263"/>
      <c r="AL7" s="263"/>
      <c r="AM7" s="263"/>
      <c r="AN7" s="263"/>
      <c r="AO7" s="264"/>
    </row>
    <row r="8" spans="1:41" ht="21" customHeight="1" x14ac:dyDescent="0.25">
      <c r="A8" s="241"/>
      <c r="B8" s="201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64"/>
      <c r="P8" s="162" t="s">
        <v>114</v>
      </c>
      <c r="Q8" s="171"/>
      <c r="R8" s="171"/>
      <c r="S8" s="163"/>
      <c r="T8" s="163"/>
      <c r="U8" s="163"/>
      <c r="V8" s="163"/>
      <c r="W8" s="164"/>
      <c r="X8" s="165">
        <f>SUM(V9+V10+V11+V12)</f>
        <v>0</v>
      </c>
      <c r="Y8" s="166"/>
      <c r="Z8" s="65"/>
      <c r="AA8" s="247"/>
      <c r="AB8" s="242"/>
      <c r="AC8" s="242"/>
      <c r="AD8" s="242"/>
      <c r="AE8" s="242"/>
      <c r="AF8" s="248"/>
      <c r="AI8" s="262"/>
      <c r="AJ8" s="263"/>
      <c r="AK8" s="263"/>
      <c r="AL8" s="263"/>
      <c r="AM8" s="263"/>
      <c r="AN8" s="263"/>
      <c r="AO8" s="264"/>
    </row>
    <row r="9" spans="1:41" x14ac:dyDescent="0.25">
      <c r="B9" s="4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64"/>
      <c r="P9" s="167" t="s">
        <v>12</v>
      </c>
      <c r="Q9" s="72"/>
      <c r="R9" s="72"/>
      <c r="S9" s="72"/>
      <c r="T9" s="64"/>
      <c r="U9" s="73"/>
      <c r="V9" s="73">
        <f>COUNTIF($C$14:$AG$14, "G")</f>
        <v>0</v>
      </c>
      <c r="W9" s="73"/>
      <c r="X9" s="64"/>
      <c r="Y9" s="168"/>
      <c r="Z9" s="65"/>
      <c r="AA9" s="247"/>
      <c r="AB9" s="242"/>
      <c r="AC9" s="242"/>
      <c r="AD9" s="242"/>
      <c r="AE9" s="242"/>
      <c r="AF9" s="248"/>
      <c r="AI9" s="262"/>
      <c r="AJ9" s="263"/>
      <c r="AK9" s="263"/>
      <c r="AL9" s="263"/>
      <c r="AM9" s="263"/>
      <c r="AN9" s="263"/>
      <c r="AO9" s="264"/>
    </row>
    <row r="10" spans="1:41" ht="19.2" customHeight="1" x14ac:dyDescent="0.25">
      <c r="B10" s="137" t="s">
        <v>104</v>
      </c>
      <c r="C10" s="222">
        <f>'September - DATA INFO'!C10</f>
        <v>0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74"/>
      <c r="P10" s="167" t="s">
        <v>13</v>
      </c>
      <c r="Q10" s="72"/>
      <c r="R10" s="72"/>
      <c r="S10" s="70"/>
      <c r="T10" s="64"/>
      <c r="U10" s="73"/>
      <c r="V10" s="73">
        <f>COUNTIF($C$14:$AG$14,"P")+COUNTIF($C$14:$AG$14,"D")</f>
        <v>0</v>
      </c>
      <c r="W10" s="73"/>
      <c r="X10" s="64"/>
      <c r="Y10" s="168"/>
      <c r="Z10" s="64"/>
      <c r="AA10" s="247"/>
      <c r="AB10" s="242"/>
      <c r="AC10" s="242"/>
      <c r="AD10" s="242"/>
      <c r="AE10" s="242"/>
      <c r="AF10" s="248"/>
      <c r="AG10" s="75"/>
      <c r="AI10" s="262"/>
      <c r="AJ10" s="263"/>
      <c r="AK10" s="263"/>
      <c r="AL10" s="263"/>
      <c r="AM10" s="263"/>
      <c r="AN10" s="263"/>
      <c r="AO10" s="264"/>
    </row>
    <row r="11" spans="1:41" x14ac:dyDescent="0.25">
      <c r="B11" s="42"/>
      <c r="C11" s="71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P11" s="167" t="s">
        <v>14</v>
      </c>
      <c r="Q11" s="72"/>
      <c r="R11" s="72"/>
      <c r="S11" s="70"/>
      <c r="T11" s="64"/>
      <c r="U11" s="73"/>
      <c r="V11" s="73">
        <f>COUNTIF($C$14:$AG$14, "E")</f>
        <v>0</v>
      </c>
      <c r="W11" s="73"/>
      <c r="X11" s="64"/>
      <c r="Y11" s="169"/>
      <c r="Z11" s="64"/>
      <c r="AA11" s="249"/>
      <c r="AB11" s="243"/>
      <c r="AC11" s="243"/>
      <c r="AD11" s="243"/>
      <c r="AE11" s="243"/>
      <c r="AF11" s="250"/>
      <c r="AI11" s="265"/>
      <c r="AJ11" s="266"/>
      <c r="AK11" s="266"/>
      <c r="AL11" s="266"/>
      <c r="AM11" s="266"/>
      <c r="AN11" s="266"/>
      <c r="AO11" s="267"/>
    </row>
    <row r="12" spans="1:41" ht="19.2" customHeight="1" x14ac:dyDescent="0.25">
      <c r="B12" s="137" t="s">
        <v>10</v>
      </c>
      <c r="C12" s="223">
        <f>'September - DATA INFO'!C12</f>
        <v>0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P12" s="167" t="s">
        <v>15</v>
      </c>
      <c r="Q12" s="72"/>
      <c r="R12" s="72"/>
      <c r="S12" s="70"/>
      <c r="T12" s="64"/>
      <c r="U12" s="72"/>
      <c r="V12" s="72">
        <f>COUNTIF($C$14:$AG$14, "T")</f>
        <v>0</v>
      </c>
      <c r="W12" s="72"/>
      <c r="X12" s="64"/>
      <c r="Y12" s="169"/>
      <c r="Z12" s="64"/>
      <c r="AA12" s="64"/>
      <c r="AB12" s="64"/>
      <c r="AC12" s="64"/>
      <c r="AD12" s="70"/>
      <c r="AE12" s="70"/>
      <c r="AF12" s="64"/>
    </row>
    <row r="13" spans="1:41" ht="35.4" customHeight="1" x14ac:dyDescent="0.25">
      <c r="A13" s="229" t="s">
        <v>65</v>
      </c>
      <c r="B13" s="229"/>
      <c r="C13" s="134">
        <v>43891</v>
      </c>
      <c r="D13" s="134">
        <v>43892</v>
      </c>
      <c r="E13" s="134">
        <v>43893</v>
      </c>
      <c r="F13" s="134">
        <v>43894</v>
      </c>
      <c r="G13" s="134">
        <v>43895</v>
      </c>
      <c r="H13" s="134">
        <v>43896</v>
      </c>
      <c r="I13" s="134">
        <v>43897</v>
      </c>
      <c r="J13" s="134">
        <v>43898</v>
      </c>
      <c r="K13" s="134">
        <v>43899</v>
      </c>
      <c r="L13" s="134">
        <v>43900</v>
      </c>
      <c r="M13" s="134">
        <v>43901</v>
      </c>
      <c r="N13" s="134">
        <v>43902</v>
      </c>
      <c r="O13" s="134">
        <v>43903</v>
      </c>
      <c r="P13" s="134">
        <v>43904</v>
      </c>
      <c r="Q13" s="134">
        <v>43905</v>
      </c>
      <c r="R13" s="134">
        <v>43906</v>
      </c>
      <c r="S13" s="134">
        <v>43907</v>
      </c>
      <c r="T13" s="134">
        <v>43908</v>
      </c>
      <c r="U13" s="134">
        <v>43909</v>
      </c>
      <c r="V13" s="134">
        <v>43910</v>
      </c>
      <c r="W13" s="134">
        <v>43911</v>
      </c>
      <c r="X13" s="134">
        <v>43912</v>
      </c>
      <c r="Y13" s="134">
        <v>43913</v>
      </c>
      <c r="Z13" s="134">
        <v>43914</v>
      </c>
      <c r="AA13" s="134">
        <v>43915</v>
      </c>
      <c r="AB13" s="134">
        <v>43916</v>
      </c>
      <c r="AC13" s="134">
        <v>43917</v>
      </c>
      <c r="AD13" s="134">
        <v>43918</v>
      </c>
      <c r="AE13" s="134">
        <v>43919</v>
      </c>
      <c r="AF13" s="134">
        <v>43920</v>
      </c>
      <c r="AG13" s="134">
        <v>43921</v>
      </c>
    </row>
    <row r="14" spans="1:41" s="16" customFormat="1" ht="21.6" customHeight="1" x14ac:dyDescent="0.3">
      <c r="A14" s="205" t="s">
        <v>108</v>
      </c>
      <c r="B14" s="206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41" x14ac:dyDescent="0.25">
      <c r="A15" s="55" t="s">
        <v>68</v>
      </c>
      <c r="B15" s="94" t="s">
        <v>69</v>
      </c>
      <c r="C15" s="195" t="s">
        <v>110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7"/>
      <c r="AH15" s="78" t="s">
        <v>9</v>
      </c>
      <c r="AI15" s="78" t="s">
        <v>27</v>
      </c>
      <c r="AJ15" s="78" t="s">
        <v>36</v>
      </c>
      <c r="AK15" s="78" t="s">
        <v>63</v>
      </c>
      <c r="AL15" s="78" t="s">
        <v>25</v>
      </c>
      <c r="AM15" s="78" t="s">
        <v>59</v>
      </c>
      <c r="AN15" s="78" t="s">
        <v>64</v>
      </c>
      <c r="AO15" s="78" t="s">
        <v>61</v>
      </c>
    </row>
    <row r="16" spans="1:41" x14ac:dyDescent="0.25">
      <c r="A16" s="87">
        <f>'September - DATA INFO'!A16</f>
        <v>0</v>
      </c>
      <c r="B16" s="87">
        <f>'September - DATA INFO'!B16</f>
        <v>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>
        <f>COUNTIF($C16:$AG16, "U")</f>
        <v>0</v>
      </c>
      <c r="AI16" s="80">
        <f>COUNTIF($C16:$AG16, "H")</f>
        <v>0</v>
      </c>
      <c r="AJ16" s="80">
        <f>COUNTIF($C16:$AG16, "M")</f>
        <v>0</v>
      </c>
      <c r="AK16" s="80">
        <f>COUNTIF($C16:$AG16, "I")</f>
        <v>0</v>
      </c>
      <c r="AL16" s="80">
        <f>COUNTIF($C16:$AG16, "S")</f>
        <v>0</v>
      </c>
      <c r="AM16" s="80">
        <f>COUNTIF($C16:$AG16, "A")</f>
        <v>0</v>
      </c>
      <c r="AN16" s="80">
        <f>COUNTIF($C16:$AG16, "J/S")</f>
        <v>0</v>
      </c>
      <c r="AO16" s="80">
        <f>COUNTIF($C16:$AG16, "O")</f>
        <v>0</v>
      </c>
    </row>
    <row r="17" spans="1:41" x14ac:dyDescent="0.25">
      <c r="A17" s="87">
        <f>'September - DATA INFO'!A17</f>
        <v>0</v>
      </c>
      <c r="B17" s="87">
        <f>'September - DATA INFO'!B17</f>
        <v>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80">
        <f t="shared" ref="AH17:AH41" si="0">COUNTIF($C17:$AG17, "U")</f>
        <v>0</v>
      </c>
      <c r="AI17" s="80">
        <f t="shared" ref="AI17:AI41" si="1">COUNTIF($C17:$AG17, "H")</f>
        <v>0</v>
      </c>
      <c r="AJ17" s="80">
        <f t="shared" ref="AJ17:AJ41" si="2">COUNTIF($C17:$AG17, "M")</f>
        <v>0</v>
      </c>
      <c r="AK17" s="80">
        <f t="shared" ref="AK17:AK41" si="3">COUNTIF($C17:$AG17, "I")</f>
        <v>0</v>
      </c>
      <c r="AL17" s="80">
        <f t="shared" ref="AL17:AL41" si="4">COUNTIF($C17:$AG17, "S")</f>
        <v>0</v>
      </c>
      <c r="AM17" s="80">
        <f t="shared" ref="AM17:AM41" si="5">COUNTIF($C17:$AG17, "A")</f>
        <v>0</v>
      </c>
      <c r="AN17" s="80">
        <f t="shared" ref="AN17:AN41" si="6">COUNTIF($C17:$AG17, "J/S")</f>
        <v>0</v>
      </c>
      <c r="AO17" s="80">
        <f t="shared" ref="AO17:AO41" si="7">COUNTIF($C17:$AG17, "O")</f>
        <v>0</v>
      </c>
    </row>
    <row r="18" spans="1:41" x14ac:dyDescent="0.25">
      <c r="A18" s="87">
        <f>'September - DATA INFO'!A18</f>
        <v>0</v>
      </c>
      <c r="B18" s="87">
        <f>'September - DATA INFO'!B18</f>
        <v>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0">
        <f t="shared" si="0"/>
        <v>0</v>
      </c>
      <c r="AI18" s="80">
        <f t="shared" si="1"/>
        <v>0</v>
      </c>
      <c r="AJ18" s="80">
        <f t="shared" si="2"/>
        <v>0</v>
      </c>
      <c r="AK18" s="80">
        <f t="shared" si="3"/>
        <v>0</v>
      </c>
      <c r="AL18" s="80">
        <f t="shared" si="4"/>
        <v>0</v>
      </c>
      <c r="AM18" s="80">
        <f t="shared" si="5"/>
        <v>0</v>
      </c>
      <c r="AN18" s="80">
        <f t="shared" si="6"/>
        <v>0</v>
      </c>
      <c r="AO18" s="80">
        <f t="shared" si="7"/>
        <v>0</v>
      </c>
    </row>
    <row r="19" spans="1:41" x14ac:dyDescent="0.25">
      <c r="A19" s="87">
        <f>'September - DATA INFO'!A19</f>
        <v>0</v>
      </c>
      <c r="B19" s="87">
        <f>'September - DATA INFO'!B19</f>
        <v>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  <c r="P19" s="81"/>
      <c r="Q19" s="9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0">
        <f t="shared" si="0"/>
        <v>0</v>
      </c>
      <c r="AI19" s="80">
        <f t="shared" si="1"/>
        <v>0</v>
      </c>
      <c r="AJ19" s="80">
        <f t="shared" si="2"/>
        <v>0</v>
      </c>
      <c r="AK19" s="80">
        <f t="shared" si="3"/>
        <v>0</v>
      </c>
      <c r="AL19" s="80">
        <f t="shared" si="4"/>
        <v>0</v>
      </c>
      <c r="AM19" s="80">
        <f t="shared" si="5"/>
        <v>0</v>
      </c>
      <c r="AN19" s="80">
        <f t="shared" si="6"/>
        <v>0</v>
      </c>
      <c r="AO19" s="80">
        <f t="shared" si="7"/>
        <v>0</v>
      </c>
    </row>
    <row r="20" spans="1:41" x14ac:dyDescent="0.25">
      <c r="A20" s="87">
        <f>'September - DATA INFO'!A20</f>
        <v>0</v>
      </c>
      <c r="B20" s="87">
        <f>'September - DATA INFO'!B20</f>
        <v>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0">
        <f t="shared" si="0"/>
        <v>0</v>
      </c>
      <c r="AI20" s="80">
        <f t="shared" si="1"/>
        <v>0</v>
      </c>
      <c r="AJ20" s="80">
        <f t="shared" si="2"/>
        <v>0</v>
      </c>
      <c r="AK20" s="80">
        <f t="shared" si="3"/>
        <v>0</v>
      </c>
      <c r="AL20" s="80">
        <f t="shared" si="4"/>
        <v>0</v>
      </c>
      <c r="AM20" s="80">
        <f t="shared" si="5"/>
        <v>0</v>
      </c>
      <c r="AN20" s="80">
        <f t="shared" si="6"/>
        <v>0</v>
      </c>
      <c r="AO20" s="80">
        <f t="shared" si="7"/>
        <v>0</v>
      </c>
    </row>
    <row r="21" spans="1:41" x14ac:dyDescent="0.25">
      <c r="A21" s="87">
        <f>'September - DATA INFO'!A21</f>
        <v>0</v>
      </c>
      <c r="B21" s="87">
        <f>'September - DATA INFO'!B21</f>
        <v>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0">
        <f t="shared" si="0"/>
        <v>0</v>
      </c>
      <c r="AI21" s="80">
        <f t="shared" si="1"/>
        <v>0</v>
      </c>
      <c r="AJ21" s="80">
        <f t="shared" si="2"/>
        <v>0</v>
      </c>
      <c r="AK21" s="80">
        <f t="shared" si="3"/>
        <v>0</v>
      </c>
      <c r="AL21" s="80">
        <f t="shared" si="4"/>
        <v>0</v>
      </c>
      <c r="AM21" s="80">
        <f t="shared" si="5"/>
        <v>0</v>
      </c>
      <c r="AN21" s="80">
        <f t="shared" si="6"/>
        <v>0</v>
      </c>
      <c r="AO21" s="80">
        <f t="shared" si="7"/>
        <v>0</v>
      </c>
    </row>
    <row r="22" spans="1:41" x14ac:dyDescent="0.25">
      <c r="A22" s="87">
        <f>'September - DATA INFO'!A22</f>
        <v>0</v>
      </c>
      <c r="B22" s="87">
        <f>'September - DATA INFO'!B22</f>
        <v>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0">
        <f t="shared" si="0"/>
        <v>0</v>
      </c>
      <c r="AI22" s="80">
        <f t="shared" si="1"/>
        <v>0</v>
      </c>
      <c r="AJ22" s="80">
        <f t="shared" si="2"/>
        <v>0</v>
      </c>
      <c r="AK22" s="80">
        <f t="shared" si="3"/>
        <v>0</v>
      </c>
      <c r="AL22" s="80">
        <f t="shared" si="4"/>
        <v>0</v>
      </c>
      <c r="AM22" s="80">
        <f t="shared" si="5"/>
        <v>0</v>
      </c>
      <c r="AN22" s="80">
        <f t="shared" si="6"/>
        <v>0</v>
      </c>
      <c r="AO22" s="80">
        <f t="shared" si="7"/>
        <v>0</v>
      </c>
    </row>
    <row r="23" spans="1:41" x14ac:dyDescent="0.25">
      <c r="A23" s="87">
        <f>'September - DATA INFO'!A23</f>
        <v>0</v>
      </c>
      <c r="B23" s="87">
        <f>'September - DATA INFO'!B23</f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0">
        <f t="shared" si="0"/>
        <v>0</v>
      </c>
      <c r="AI23" s="80">
        <f t="shared" si="1"/>
        <v>0</v>
      </c>
      <c r="AJ23" s="80">
        <f t="shared" si="2"/>
        <v>0</v>
      </c>
      <c r="AK23" s="80">
        <f t="shared" si="3"/>
        <v>0</v>
      </c>
      <c r="AL23" s="80">
        <f t="shared" si="4"/>
        <v>0</v>
      </c>
      <c r="AM23" s="80">
        <f t="shared" si="5"/>
        <v>0</v>
      </c>
      <c r="AN23" s="80">
        <f t="shared" si="6"/>
        <v>0</v>
      </c>
      <c r="AO23" s="80">
        <f t="shared" si="7"/>
        <v>0</v>
      </c>
    </row>
    <row r="24" spans="1:41" x14ac:dyDescent="0.25">
      <c r="A24" s="87">
        <f>'September - DATA INFO'!A24</f>
        <v>0</v>
      </c>
      <c r="B24" s="87">
        <f>'September - DATA INFO'!B24</f>
        <v>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0">
        <f t="shared" si="0"/>
        <v>0</v>
      </c>
      <c r="AI24" s="80">
        <f t="shared" si="1"/>
        <v>0</v>
      </c>
      <c r="AJ24" s="80">
        <f t="shared" si="2"/>
        <v>0</v>
      </c>
      <c r="AK24" s="80">
        <f t="shared" si="3"/>
        <v>0</v>
      </c>
      <c r="AL24" s="80">
        <f t="shared" si="4"/>
        <v>0</v>
      </c>
      <c r="AM24" s="80">
        <f t="shared" si="5"/>
        <v>0</v>
      </c>
      <c r="AN24" s="80">
        <f t="shared" si="6"/>
        <v>0</v>
      </c>
      <c r="AO24" s="80">
        <f t="shared" si="7"/>
        <v>0</v>
      </c>
    </row>
    <row r="25" spans="1:41" x14ac:dyDescent="0.25">
      <c r="A25" s="87">
        <f>'September - DATA INFO'!A25</f>
        <v>0</v>
      </c>
      <c r="B25" s="87">
        <f>'September - DATA INFO'!B25</f>
        <v>0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0">
        <f t="shared" si="0"/>
        <v>0</v>
      </c>
      <c r="AI25" s="80">
        <f t="shared" si="1"/>
        <v>0</v>
      </c>
      <c r="AJ25" s="80">
        <f t="shared" si="2"/>
        <v>0</v>
      </c>
      <c r="AK25" s="80">
        <f t="shared" si="3"/>
        <v>0</v>
      </c>
      <c r="AL25" s="80">
        <f t="shared" si="4"/>
        <v>0</v>
      </c>
      <c r="AM25" s="80">
        <f t="shared" si="5"/>
        <v>0</v>
      </c>
      <c r="AN25" s="80">
        <f t="shared" si="6"/>
        <v>0</v>
      </c>
      <c r="AO25" s="80">
        <f t="shared" si="7"/>
        <v>0</v>
      </c>
    </row>
    <row r="26" spans="1:41" x14ac:dyDescent="0.25">
      <c r="A26" s="87">
        <f>'September - DATA INFO'!A26</f>
        <v>0</v>
      </c>
      <c r="B26" s="87">
        <f>'September - DATA INFO'!B26</f>
        <v>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>
        <f t="shared" si="0"/>
        <v>0</v>
      </c>
      <c r="AI26" s="80">
        <f t="shared" si="1"/>
        <v>0</v>
      </c>
      <c r="AJ26" s="80">
        <f t="shared" si="2"/>
        <v>0</v>
      </c>
      <c r="AK26" s="80">
        <f t="shared" si="3"/>
        <v>0</v>
      </c>
      <c r="AL26" s="80">
        <f t="shared" si="4"/>
        <v>0</v>
      </c>
      <c r="AM26" s="80">
        <f t="shared" si="5"/>
        <v>0</v>
      </c>
      <c r="AN26" s="80">
        <f t="shared" si="6"/>
        <v>0</v>
      </c>
      <c r="AO26" s="80">
        <f t="shared" si="7"/>
        <v>0</v>
      </c>
    </row>
    <row r="27" spans="1:41" x14ac:dyDescent="0.25">
      <c r="A27" s="87">
        <f>'September - DATA INFO'!A27</f>
        <v>0</v>
      </c>
      <c r="B27" s="87">
        <f>'September - DATA INFO'!B27</f>
        <v>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0">
        <f t="shared" si="0"/>
        <v>0</v>
      </c>
      <c r="AI27" s="80">
        <f t="shared" si="1"/>
        <v>0</v>
      </c>
      <c r="AJ27" s="80">
        <f t="shared" si="2"/>
        <v>0</v>
      </c>
      <c r="AK27" s="80">
        <f t="shared" si="3"/>
        <v>0</v>
      </c>
      <c r="AL27" s="80">
        <f t="shared" si="4"/>
        <v>0</v>
      </c>
      <c r="AM27" s="80">
        <f t="shared" si="5"/>
        <v>0</v>
      </c>
      <c r="AN27" s="80">
        <f t="shared" si="6"/>
        <v>0</v>
      </c>
      <c r="AO27" s="80">
        <f t="shared" si="7"/>
        <v>0</v>
      </c>
    </row>
    <row r="28" spans="1:41" x14ac:dyDescent="0.25">
      <c r="A28" s="87">
        <f>'September - DATA INFO'!A28</f>
        <v>0</v>
      </c>
      <c r="B28" s="87">
        <f>'September - DATA INFO'!B28</f>
        <v>0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0">
        <f t="shared" si="0"/>
        <v>0</v>
      </c>
      <c r="AI28" s="80">
        <f t="shared" si="1"/>
        <v>0</v>
      </c>
      <c r="AJ28" s="80">
        <f t="shared" si="2"/>
        <v>0</v>
      </c>
      <c r="AK28" s="80">
        <f t="shared" si="3"/>
        <v>0</v>
      </c>
      <c r="AL28" s="80">
        <f t="shared" si="4"/>
        <v>0</v>
      </c>
      <c r="AM28" s="80">
        <f t="shared" si="5"/>
        <v>0</v>
      </c>
      <c r="AN28" s="80">
        <f t="shared" si="6"/>
        <v>0</v>
      </c>
      <c r="AO28" s="80">
        <f t="shared" si="7"/>
        <v>0</v>
      </c>
    </row>
    <row r="29" spans="1:41" x14ac:dyDescent="0.25">
      <c r="A29" s="87">
        <f>'September - DATA INFO'!A29</f>
        <v>0</v>
      </c>
      <c r="B29" s="87">
        <f>'September - DATA INFO'!B29</f>
        <v>0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0">
        <f t="shared" si="0"/>
        <v>0</v>
      </c>
      <c r="AI29" s="80">
        <f t="shared" si="1"/>
        <v>0</v>
      </c>
      <c r="AJ29" s="80">
        <f t="shared" si="2"/>
        <v>0</v>
      </c>
      <c r="AK29" s="80">
        <f t="shared" si="3"/>
        <v>0</v>
      </c>
      <c r="AL29" s="80">
        <f t="shared" si="4"/>
        <v>0</v>
      </c>
      <c r="AM29" s="80">
        <f t="shared" si="5"/>
        <v>0</v>
      </c>
      <c r="AN29" s="80">
        <f t="shared" si="6"/>
        <v>0</v>
      </c>
      <c r="AO29" s="80">
        <f t="shared" si="7"/>
        <v>0</v>
      </c>
    </row>
    <row r="30" spans="1:41" x14ac:dyDescent="0.25">
      <c r="A30" s="87">
        <f>'September - DATA INFO'!A30</f>
        <v>0</v>
      </c>
      <c r="B30" s="87">
        <f>'September - DATA INFO'!B30</f>
        <v>0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0">
        <f t="shared" si="0"/>
        <v>0</v>
      </c>
      <c r="AI30" s="80">
        <f t="shared" si="1"/>
        <v>0</v>
      </c>
      <c r="AJ30" s="80">
        <f t="shared" si="2"/>
        <v>0</v>
      </c>
      <c r="AK30" s="80">
        <f t="shared" si="3"/>
        <v>0</v>
      </c>
      <c r="AL30" s="80">
        <f t="shared" si="4"/>
        <v>0</v>
      </c>
      <c r="AM30" s="80">
        <f t="shared" si="5"/>
        <v>0</v>
      </c>
      <c r="AN30" s="80">
        <f t="shared" si="6"/>
        <v>0</v>
      </c>
      <c r="AO30" s="80">
        <f t="shared" si="7"/>
        <v>0</v>
      </c>
    </row>
    <row r="31" spans="1:41" x14ac:dyDescent="0.25">
      <c r="A31" s="87">
        <f>'September - DATA INFO'!A31</f>
        <v>0</v>
      </c>
      <c r="B31" s="87">
        <f>'September - DATA INFO'!B31</f>
        <v>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0">
        <f t="shared" si="0"/>
        <v>0</v>
      </c>
      <c r="AI31" s="80">
        <f t="shared" si="1"/>
        <v>0</v>
      </c>
      <c r="AJ31" s="80">
        <f t="shared" si="2"/>
        <v>0</v>
      </c>
      <c r="AK31" s="80">
        <f t="shared" si="3"/>
        <v>0</v>
      </c>
      <c r="AL31" s="80">
        <f t="shared" si="4"/>
        <v>0</v>
      </c>
      <c r="AM31" s="80">
        <f t="shared" si="5"/>
        <v>0</v>
      </c>
      <c r="AN31" s="80">
        <f t="shared" si="6"/>
        <v>0</v>
      </c>
      <c r="AO31" s="80">
        <f t="shared" si="7"/>
        <v>0</v>
      </c>
    </row>
    <row r="32" spans="1:41" x14ac:dyDescent="0.25">
      <c r="A32" s="87">
        <f>'September - DATA INFO'!A32</f>
        <v>0</v>
      </c>
      <c r="B32" s="87">
        <f>'September - DATA INFO'!B32</f>
        <v>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0">
        <f t="shared" si="0"/>
        <v>0</v>
      </c>
      <c r="AI32" s="80">
        <f t="shared" si="1"/>
        <v>0</v>
      </c>
      <c r="AJ32" s="80">
        <f t="shared" si="2"/>
        <v>0</v>
      </c>
      <c r="AK32" s="80">
        <f t="shared" si="3"/>
        <v>0</v>
      </c>
      <c r="AL32" s="80">
        <f t="shared" si="4"/>
        <v>0</v>
      </c>
      <c r="AM32" s="80">
        <f t="shared" si="5"/>
        <v>0</v>
      </c>
      <c r="AN32" s="80">
        <f t="shared" si="6"/>
        <v>0</v>
      </c>
      <c r="AO32" s="80">
        <f t="shared" si="7"/>
        <v>0</v>
      </c>
    </row>
    <row r="33" spans="1:41" x14ac:dyDescent="0.25">
      <c r="A33" s="87">
        <f>'September - DATA INFO'!A33</f>
        <v>0</v>
      </c>
      <c r="B33" s="87">
        <f>'September - DATA INFO'!B33</f>
        <v>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2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0">
        <f t="shared" si="0"/>
        <v>0</v>
      </c>
      <c r="AI33" s="80">
        <f t="shared" si="1"/>
        <v>0</v>
      </c>
      <c r="AJ33" s="80">
        <f t="shared" si="2"/>
        <v>0</v>
      </c>
      <c r="AK33" s="80">
        <f t="shared" si="3"/>
        <v>0</v>
      </c>
      <c r="AL33" s="80">
        <f t="shared" si="4"/>
        <v>0</v>
      </c>
      <c r="AM33" s="80">
        <f t="shared" si="5"/>
        <v>0</v>
      </c>
      <c r="AN33" s="80">
        <f t="shared" si="6"/>
        <v>0</v>
      </c>
      <c r="AO33" s="80">
        <f t="shared" si="7"/>
        <v>0</v>
      </c>
    </row>
    <row r="34" spans="1:41" x14ac:dyDescent="0.25">
      <c r="A34" s="87">
        <f>'September - DATA INFO'!A34</f>
        <v>0</v>
      </c>
      <c r="B34" s="87">
        <f>'September - DATA INFO'!B34</f>
        <v>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2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0">
        <f t="shared" si="0"/>
        <v>0</v>
      </c>
      <c r="AI34" s="80">
        <f t="shared" si="1"/>
        <v>0</v>
      </c>
      <c r="AJ34" s="80">
        <f t="shared" si="2"/>
        <v>0</v>
      </c>
      <c r="AK34" s="80">
        <f t="shared" si="3"/>
        <v>0</v>
      </c>
      <c r="AL34" s="80">
        <f t="shared" si="4"/>
        <v>0</v>
      </c>
      <c r="AM34" s="80">
        <f t="shared" si="5"/>
        <v>0</v>
      </c>
      <c r="AN34" s="80">
        <f t="shared" si="6"/>
        <v>0</v>
      </c>
      <c r="AO34" s="80">
        <f t="shared" si="7"/>
        <v>0</v>
      </c>
    </row>
    <row r="35" spans="1:41" x14ac:dyDescent="0.25">
      <c r="A35" s="87">
        <f>'September - DATA INFO'!A35</f>
        <v>0</v>
      </c>
      <c r="B35" s="87">
        <f>'September - DATA INFO'!B35</f>
        <v>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0">
        <f t="shared" si="0"/>
        <v>0</v>
      </c>
      <c r="AI35" s="80">
        <f t="shared" si="1"/>
        <v>0</v>
      </c>
      <c r="AJ35" s="80">
        <f t="shared" si="2"/>
        <v>0</v>
      </c>
      <c r="AK35" s="80">
        <f t="shared" si="3"/>
        <v>0</v>
      </c>
      <c r="AL35" s="80">
        <f t="shared" si="4"/>
        <v>0</v>
      </c>
      <c r="AM35" s="80">
        <f t="shared" si="5"/>
        <v>0</v>
      </c>
      <c r="AN35" s="80">
        <f t="shared" si="6"/>
        <v>0</v>
      </c>
      <c r="AO35" s="80">
        <f t="shared" si="7"/>
        <v>0</v>
      </c>
    </row>
    <row r="36" spans="1:41" x14ac:dyDescent="0.25">
      <c r="A36" s="88" t="s">
        <v>70</v>
      </c>
      <c r="B36" s="89" t="s">
        <v>71</v>
      </c>
      <c r="C36" s="195" t="s">
        <v>115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7"/>
      <c r="AH36" s="46" t="s">
        <v>9</v>
      </c>
      <c r="AI36" s="46" t="s">
        <v>27</v>
      </c>
      <c r="AJ36" s="46" t="s">
        <v>36</v>
      </c>
      <c r="AK36" s="46" t="s">
        <v>63</v>
      </c>
      <c r="AL36" s="46" t="s">
        <v>25</v>
      </c>
      <c r="AM36" s="46" t="s">
        <v>59</v>
      </c>
      <c r="AN36" s="46" t="s">
        <v>64</v>
      </c>
      <c r="AO36" s="46" t="s">
        <v>61</v>
      </c>
    </row>
    <row r="37" spans="1:41" x14ac:dyDescent="0.25">
      <c r="A37" s="87">
        <f>'September - DATA INFO'!A37</f>
        <v>0</v>
      </c>
      <c r="B37" s="87">
        <f>'September - DATA INFO'!B37</f>
        <v>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2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0">
        <f t="shared" si="0"/>
        <v>0</v>
      </c>
      <c r="AI37" s="80">
        <f t="shared" si="1"/>
        <v>0</v>
      </c>
      <c r="AJ37" s="80">
        <f t="shared" si="2"/>
        <v>0</v>
      </c>
      <c r="AK37" s="80">
        <f t="shared" si="3"/>
        <v>0</v>
      </c>
      <c r="AL37" s="80">
        <f t="shared" si="4"/>
        <v>0</v>
      </c>
      <c r="AM37" s="80">
        <f t="shared" si="5"/>
        <v>0</v>
      </c>
      <c r="AN37" s="80">
        <f t="shared" si="6"/>
        <v>0</v>
      </c>
      <c r="AO37" s="80">
        <f t="shared" si="7"/>
        <v>0</v>
      </c>
    </row>
    <row r="38" spans="1:41" x14ac:dyDescent="0.25">
      <c r="A38" s="87">
        <f>'September - DATA INFO'!A38</f>
        <v>0</v>
      </c>
      <c r="B38" s="87">
        <f>'September - DATA INFO'!B38</f>
        <v>0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0">
        <f t="shared" si="0"/>
        <v>0</v>
      </c>
      <c r="AI38" s="80">
        <f t="shared" si="1"/>
        <v>0</v>
      </c>
      <c r="AJ38" s="80">
        <f t="shared" si="2"/>
        <v>0</v>
      </c>
      <c r="AK38" s="80">
        <f t="shared" si="3"/>
        <v>0</v>
      </c>
      <c r="AL38" s="80">
        <f t="shared" si="4"/>
        <v>0</v>
      </c>
      <c r="AM38" s="80">
        <f t="shared" si="5"/>
        <v>0</v>
      </c>
      <c r="AN38" s="80">
        <f t="shared" si="6"/>
        <v>0</v>
      </c>
      <c r="AO38" s="80">
        <f t="shared" si="7"/>
        <v>0</v>
      </c>
    </row>
    <row r="39" spans="1:41" x14ac:dyDescent="0.25">
      <c r="A39" s="87">
        <f>'September - DATA INFO'!A39</f>
        <v>0</v>
      </c>
      <c r="B39" s="87">
        <f>'September - DATA INFO'!B39</f>
        <v>0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0">
        <f t="shared" si="0"/>
        <v>0</v>
      </c>
      <c r="AI39" s="80">
        <f t="shared" si="1"/>
        <v>0</v>
      </c>
      <c r="AJ39" s="80">
        <f t="shared" si="2"/>
        <v>0</v>
      </c>
      <c r="AK39" s="80">
        <f t="shared" si="3"/>
        <v>0</v>
      </c>
      <c r="AL39" s="80">
        <f t="shared" si="4"/>
        <v>0</v>
      </c>
      <c r="AM39" s="80">
        <f t="shared" si="5"/>
        <v>0</v>
      </c>
      <c r="AN39" s="80">
        <f t="shared" si="6"/>
        <v>0</v>
      </c>
      <c r="AO39" s="80">
        <f t="shared" si="7"/>
        <v>0</v>
      </c>
    </row>
    <row r="40" spans="1:41" x14ac:dyDescent="0.25">
      <c r="A40" s="87">
        <f>'September - DATA INFO'!A40</f>
        <v>0</v>
      </c>
      <c r="B40" s="87">
        <f>'September - DATA INFO'!B40</f>
        <v>0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2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0">
        <f t="shared" si="0"/>
        <v>0</v>
      </c>
      <c r="AI40" s="80">
        <f t="shared" si="1"/>
        <v>0</v>
      </c>
      <c r="AJ40" s="80">
        <f t="shared" si="2"/>
        <v>0</v>
      </c>
      <c r="AK40" s="80">
        <f t="shared" si="3"/>
        <v>0</v>
      </c>
      <c r="AL40" s="80">
        <f t="shared" si="4"/>
        <v>0</v>
      </c>
      <c r="AM40" s="80">
        <f t="shared" si="5"/>
        <v>0</v>
      </c>
      <c r="AN40" s="80">
        <f t="shared" si="6"/>
        <v>0</v>
      </c>
      <c r="AO40" s="80">
        <f t="shared" si="7"/>
        <v>0</v>
      </c>
    </row>
    <row r="41" spans="1:41" x14ac:dyDescent="0.25">
      <c r="A41" s="87">
        <f>'September - DATA INFO'!A41</f>
        <v>0</v>
      </c>
      <c r="B41" s="87">
        <f>'September - DATA INFO'!B41</f>
        <v>0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2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0">
        <f t="shared" si="0"/>
        <v>0</v>
      </c>
      <c r="AI41" s="80">
        <f t="shared" si="1"/>
        <v>0</v>
      </c>
      <c r="AJ41" s="80">
        <f t="shared" si="2"/>
        <v>0</v>
      </c>
      <c r="AK41" s="80">
        <f t="shared" si="3"/>
        <v>0</v>
      </c>
      <c r="AL41" s="80">
        <f t="shared" si="4"/>
        <v>0</v>
      </c>
      <c r="AM41" s="80">
        <f t="shared" si="5"/>
        <v>0</v>
      </c>
      <c r="AN41" s="80">
        <f t="shared" si="6"/>
        <v>0</v>
      </c>
      <c r="AO41" s="80">
        <f t="shared" si="7"/>
        <v>0</v>
      </c>
    </row>
    <row r="43" spans="1:41" ht="17.399999999999999" x14ac:dyDescent="0.25">
      <c r="C43" s="187" t="s">
        <v>105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</row>
    <row r="44" spans="1:41" x14ac:dyDescent="0.25">
      <c r="T44" s="53"/>
      <c r="U44" s="53"/>
      <c r="V44" s="53"/>
      <c r="W44" s="53"/>
      <c r="X44" s="53"/>
      <c r="Y44" s="53"/>
    </row>
    <row r="45" spans="1:41" x14ac:dyDescent="0.25">
      <c r="C45" s="144" t="s">
        <v>17</v>
      </c>
      <c r="D45" s="145"/>
      <c r="E45" s="146"/>
      <c r="F45" s="146"/>
      <c r="G45" s="146"/>
      <c r="H45" s="146"/>
      <c r="I45" s="146"/>
      <c r="J45" s="146"/>
      <c r="K45" s="37"/>
      <c r="L45" s="37"/>
      <c r="M45" s="37"/>
      <c r="N45" s="37"/>
      <c r="O45" s="144" t="s">
        <v>19</v>
      </c>
      <c r="P45" s="146"/>
      <c r="Q45" s="146"/>
      <c r="R45" s="146"/>
      <c r="S45" s="53"/>
      <c r="T45" s="53"/>
      <c r="U45" s="53"/>
      <c r="V45" s="53"/>
      <c r="W45" s="53"/>
      <c r="X45" s="53"/>
      <c r="Y45" s="53"/>
    </row>
    <row r="46" spans="1:41" x14ac:dyDescent="0.25">
      <c r="C46" s="147" t="s">
        <v>91</v>
      </c>
      <c r="D46" s="146"/>
      <c r="E46" s="146"/>
      <c r="F46" s="146"/>
      <c r="G46" s="146"/>
      <c r="H46" s="146"/>
      <c r="I46" s="146"/>
      <c r="J46" s="146"/>
      <c r="K46" s="37"/>
      <c r="L46" s="37"/>
      <c r="M46" s="37"/>
      <c r="N46" s="37"/>
      <c r="O46" s="148" t="s">
        <v>92</v>
      </c>
      <c r="P46" s="146"/>
      <c r="Q46" s="146"/>
      <c r="R46" s="146"/>
      <c r="S46" s="53"/>
      <c r="T46" s="53"/>
      <c r="U46" s="53"/>
      <c r="V46" s="53"/>
      <c r="W46" s="53"/>
      <c r="X46" s="53"/>
      <c r="Y46" s="53"/>
    </row>
    <row r="47" spans="1:41" ht="19.5" customHeight="1" x14ac:dyDescent="0.25">
      <c r="C47" s="149" t="s">
        <v>93</v>
      </c>
      <c r="D47" s="150"/>
      <c r="E47" s="150"/>
      <c r="F47" s="150"/>
      <c r="G47" s="150"/>
      <c r="H47" s="150"/>
      <c r="I47" s="150"/>
      <c r="J47" s="150"/>
      <c r="K47" s="37"/>
      <c r="L47" s="37"/>
      <c r="M47" s="37"/>
      <c r="N47" s="37"/>
      <c r="O47" s="149" t="s">
        <v>93</v>
      </c>
      <c r="P47" s="150"/>
      <c r="Q47" s="150"/>
      <c r="R47" s="150"/>
      <c r="S47" s="53"/>
      <c r="T47" s="53"/>
      <c r="U47" s="53"/>
      <c r="V47" s="53"/>
      <c r="W47" s="53"/>
      <c r="X47" s="53"/>
      <c r="Y47" s="53"/>
    </row>
    <row r="48" spans="1:41" ht="15.6" x14ac:dyDescent="0.3">
      <c r="C48" s="119" t="s">
        <v>18</v>
      </c>
      <c r="D48" s="145" t="s">
        <v>24</v>
      </c>
      <c r="E48" s="151"/>
      <c r="F48" s="37"/>
      <c r="G48" s="37"/>
      <c r="H48" s="37"/>
      <c r="I48" s="121" t="s">
        <v>59</v>
      </c>
      <c r="J48" s="146" t="s">
        <v>56</v>
      </c>
      <c r="K48" s="146"/>
      <c r="L48" s="146"/>
      <c r="M48" s="37"/>
      <c r="N48" s="37"/>
      <c r="O48" s="119" t="s">
        <v>9</v>
      </c>
      <c r="P48" s="146"/>
      <c r="Q48" s="146"/>
      <c r="R48" s="146"/>
      <c r="S48" s="53"/>
      <c r="T48" s="53"/>
      <c r="U48" s="53"/>
      <c r="V48" s="53"/>
      <c r="W48" s="53"/>
      <c r="X48" s="53"/>
      <c r="Y48" s="53"/>
    </row>
    <row r="49" spans="1:26" ht="15.6" x14ac:dyDescent="0.3">
      <c r="C49" s="119" t="s">
        <v>25</v>
      </c>
      <c r="D49" s="145" t="s">
        <v>26</v>
      </c>
      <c r="E49" s="151"/>
      <c r="F49" s="37"/>
      <c r="G49" s="37"/>
      <c r="H49" s="37"/>
      <c r="I49" s="119" t="s">
        <v>64</v>
      </c>
      <c r="J49" s="145" t="s">
        <v>60</v>
      </c>
      <c r="K49" s="146"/>
      <c r="L49" s="146"/>
      <c r="M49" s="146"/>
      <c r="N49" s="146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6" ht="15.6" x14ac:dyDescent="0.3">
      <c r="C50" s="119" t="s">
        <v>27</v>
      </c>
      <c r="D50" s="145" t="s">
        <v>28</v>
      </c>
      <c r="E50" s="151"/>
      <c r="F50" s="37"/>
      <c r="G50" s="37"/>
      <c r="H50" s="37"/>
      <c r="I50" s="119" t="s">
        <v>61</v>
      </c>
      <c r="J50" s="145" t="s">
        <v>62</v>
      </c>
      <c r="K50" s="146"/>
      <c r="L50" s="146"/>
      <c r="M50" s="146"/>
      <c r="N50" s="146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6" ht="15.6" x14ac:dyDescent="0.3">
      <c r="C51" s="119" t="s">
        <v>36</v>
      </c>
      <c r="D51" s="145" t="s">
        <v>94</v>
      </c>
      <c r="E51" s="151"/>
      <c r="F51" s="146"/>
      <c r="G51" s="146"/>
      <c r="H51" s="146"/>
      <c r="I51" s="146"/>
      <c r="J51" s="146"/>
      <c r="K51" s="146"/>
      <c r="L51" s="146"/>
      <c r="M51" s="146"/>
      <c r="N51" s="146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6" s="85" customFormat="1" ht="15.6" x14ac:dyDescent="0.3">
      <c r="A52" s="84"/>
      <c r="B52" s="84"/>
      <c r="C52" s="58"/>
      <c r="D52" s="54"/>
      <c r="E52" s="58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6" ht="17.399999999999999" x14ac:dyDescent="0.25">
      <c r="C53" s="185" t="s">
        <v>106</v>
      </c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</row>
    <row r="54" spans="1:26" ht="15.6" x14ac:dyDescent="0.3">
      <c r="C54" s="138" t="s">
        <v>107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83"/>
    </row>
    <row r="55" spans="1:26" ht="15.6" x14ac:dyDescent="0.3">
      <c r="C55" s="1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86"/>
    </row>
    <row r="56" spans="1:26" ht="15.6" x14ac:dyDescent="0.3">
      <c r="C56" s="50" t="s">
        <v>5</v>
      </c>
      <c r="D56" s="37" t="s">
        <v>39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86"/>
    </row>
    <row r="57" spans="1:26" ht="15.6" x14ac:dyDescent="0.3">
      <c r="C57" s="50" t="s">
        <v>6</v>
      </c>
      <c r="D57" s="10" t="s">
        <v>38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6" ht="15.6" x14ac:dyDescent="0.3">
      <c r="C58" s="50" t="s">
        <v>7</v>
      </c>
      <c r="D58" s="37" t="s">
        <v>37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6" ht="15.6" x14ac:dyDescent="0.3">
      <c r="C59" s="50" t="s">
        <v>8</v>
      </c>
      <c r="D59" s="10" t="s">
        <v>29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</sheetData>
  <mergeCells count="21">
    <mergeCell ref="AI3:AO11"/>
    <mergeCell ref="B7:B8"/>
    <mergeCell ref="C7:N8"/>
    <mergeCell ref="A13:B13"/>
    <mergeCell ref="A14:B14"/>
    <mergeCell ref="B1:AG1"/>
    <mergeCell ref="C10:N10"/>
    <mergeCell ref="C12:N12"/>
    <mergeCell ref="B3:B4"/>
    <mergeCell ref="C3:N4"/>
    <mergeCell ref="P3:R4"/>
    <mergeCell ref="S3:W4"/>
    <mergeCell ref="A1:A8"/>
    <mergeCell ref="AA3:AF11"/>
    <mergeCell ref="C36:AG36"/>
    <mergeCell ref="C43:Y43"/>
    <mergeCell ref="C53:Y53"/>
    <mergeCell ref="C15:AG15"/>
    <mergeCell ref="C5:N5"/>
    <mergeCell ref="P5:R6"/>
    <mergeCell ref="S5:W6"/>
  </mergeCells>
  <pageMargins left="0.3" right="0.24" top="0.28000000000000003" bottom="0.3" header="0.25" footer="0.25"/>
  <pageSetup scale="63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U47"/>
  <sheetViews>
    <sheetView workbookViewId="0">
      <selection activeCell="J1" sqref="J1"/>
    </sheetView>
  </sheetViews>
  <sheetFormatPr defaultColWidth="9.109375" defaultRowHeight="13.8" x14ac:dyDescent="0.25"/>
  <cols>
    <col min="1" max="1" width="19.88671875" style="1" customWidth="1"/>
    <col min="2" max="2" width="21.109375" style="1" customWidth="1"/>
    <col min="3" max="19" width="7.77734375" style="1" customWidth="1"/>
    <col min="20" max="20" width="7.77734375" style="13" customWidth="1"/>
    <col min="21" max="21" width="7.77734375" style="14" customWidth="1"/>
    <col min="22" max="16384" width="9.109375" style="1"/>
  </cols>
  <sheetData>
    <row r="1" spans="1:21" s="18" customFormat="1" ht="28.2" customHeight="1" x14ac:dyDescent="0.3">
      <c r="A1" s="230" t="s">
        <v>74</v>
      </c>
      <c r="B1" s="230"/>
      <c r="C1" s="230" t="str">
        <f>'September - DATA INFO'!S3</f>
        <v>2019-2020</v>
      </c>
      <c r="D1" s="230"/>
      <c r="E1" s="230"/>
      <c r="T1" s="19"/>
      <c r="U1" s="20"/>
    </row>
    <row r="2" spans="1:21" s="184" customFormat="1" ht="119.4" customHeight="1" x14ac:dyDescent="0.3">
      <c r="A2" s="175" t="s">
        <v>40</v>
      </c>
      <c r="B2" s="176" t="s">
        <v>41</v>
      </c>
      <c r="C2" s="177" t="s">
        <v>48</v>
      </c>
      <c r="D2" s="177" t="s">
        <v>49</v>
      </c>
      <c r="E2" s="177" t="s">
        <v>50</v>
      </c>
      <c r="F2" s="177" t="s">
        <v>51</v>
      </c>
      <c r="G2" s="177" t="s">
        <v>52</v>
      </c>
      <c r="H2" s="177" t="s">
        <v>53</v>
      </c>
      <c r="I2" s="177" t="s">
        <v>54</v>
      </c>
      <c r="J2" s="178" t="s">
        <v>45</v>
      </c>
      <c r="K2" s="179" t="s">
        <v>56</v>
      </c>
      <c r="L2" s="179" t="s">
        <v>57</v>
      </c>
      <c r="M2" s="179" t="s">
        <v>43</v>
      </c>
      <c r="N2" s="179" t="s">
        <v>58</v>
      </c>
      <c r="O2" s="179" t="s">
        <v>42</v>
      </c>
      <c r="P2" s="179" t="s">
        <v>44</v>
      </c>
      <c r="Q2" s="179" t="s">
        <v>117</v>
      </c>
      <c r="R2" s="180" t="s">
        <v>116</v>
      </c>
      <c r="S2" s="181" t="s">
        <v>55</v>
      </c>
      <c r="T2" s="182" t="s">
        <v>46</v>
      </c>
      <c r="U2" s="183" t="s">
        <v>47</v>
      </c>
    </row>
    <row r="3" spans="1:21" x14ac:dyDescent="0.25">
      <c r="A3" s="172">
        <f>'September - DATA INFO'!A16</f>
        <v>0</v>
      </c>
      <c r="B3" s="172">
        <f>'September - DATA INFO'!B16</f>
        <v>0</v>
      </c>
      <c r="C3" s="21">
        <f>'September - DATA INFO'!X8</f>
        <v>0</v>
      </c>
      <c r="D3" s="31">
        <f>October!X8</f>
        <v>0</v>
      </c>
      <c r="E3" s="21">
        <f>November!X8</f>
        <v>0</v>
      </c>
      <c r="F3" s="21">
        <f>December!X8</f>
        <v>0</v>
      </c>
      <c r="G3" s="21">
        <f>January!X8</f>
        <v>0</v>
      </c>
      <c r="H3" s="21">
        <f>February!X8</f>
        <v>0</v>
      </c>
      <c r="I3" s="21">
        <f>March!X8</f>
        <v>0</v>
      </c>
      <c r="J3" s="22">
        <f>SUM(C3:I3)</f>
        <v>0</v>
      </c>
      <c r="K3" s="21">
        <f>'September - DATA INFO'!AM16+October!AM16+November!AM16+December!AM16+January!AM16+February!AM16+March!AM16</f>
        <v>0</v>
      </c>
      <c r="L3" s="21">
        <f>'September - DATA INFO'!AN16+October!AN16+November!AN16+December!AN16+January!AN16+February!AN16+March!AN16</f>
        <v>0</v>
      </c>
      <c r="M3" s="21">
        <f>'September - DATA INFO'!AI16+October!AI16+November!AI16+December!AI16+January!AI16+February!AI16+March!AI16</f>
        <v>0</v>
      </c>
      <c r="N3" s="21">
        <f>'September - DATA INFO'!AJ16+October!AJ16+November!AJ16+December!AJ16+January!AJ16+February!AJ16+March!AJ16</f>
        <v>0</v>
      </c>
      <c r="O3" s="21">
        <f>'September - DATA INFO'!AK16+October!AK16+November!AK16+December!AK16+January!AK16+February!AK16+March!AK16</f>
        <v>0</v>
      </c>
      <c r="P3" s="21">
        <f>'September - DATA INFO'!AL16+October!AL16+November!AL16+December!AL16+January!AL16+February!AL16+March!AL16</f>
        <v>0</v>
      </c>
      <c r="Q3" s="21">
        <f>'September - DATA INFO'!AO16+October!AO16+November!AO16+December!AO16+January!AO16+February!AO16+March!AO16</f>
        <v>0</v>
      </c>
      <c r="R3" s="23">
        <f>SUM(K3:Q3)</f>
        <v>0</v>
      </c>
      <c r="S3" s="24">
        <f>'September - DATA INFO'!AH16+October!AH16+November!AH16+December!AH16+January!AH16+February!AH16+March!AH16</f>
        <v>0</v>
      </c>
      <c r="T3" s="25" t="e">
        <f>S3/J3*100</f>
        <v>#DIV/0!</v>
      </c>
      <c r="U3" s="26" t="e">
        <f>R3/J3*100</f>
        <v>#DIV/0!</v>
      </c>
    </row>
    <row r="4" spans="1:21" x14ac:dyDescent="0.25">
      <c r="A4" s="172">
        <f>'September - DATA INFO'!A17</f>
        <v>0</v>
      </c>
      <c r="B4" s="172">
        <f>'September - DATA INFO'!B17</f>
        <v>0</v>
      </c>
      <c r="C4" s="21">
        <f>'September - DATA INFO'!X8</f>
        <v>0</v>
      </c>
      <c r="D4" s="31">
        <f>October!X8</f>
        <v>0</v>
      </c>
      <c r="E4" s="21">
        <f>November!X8</f>
        <v>0</v>
      </c>
      <c r="F4" s="21">
        <f>December!X8</f>
        <v>0</v>
      </c>
      <c r="G4" s="21">
        <f>January!X8</f>
        <v>0</v>
      </c>
      <c r="H4" s="21">
        <f>February!X8</f>
        <v>0</v>
      </c>
      <c r="I4" s="21">
        <f>March!X8</f>
        <v>0</v>
      </c>
      <c r="J4" s="22">
        <f t="shared" ref="J4:J28" si="0">SUM(C4:I4)</f>
        <v>0</v>
      </c>
      <c r="K4" s="21">
        <f>'September - DATA INFO'!AM17+October!AM17+November!AM17+December!AM17+January!AM17+February!AM17+March!AM17</f>
        <v>0</v>
      </c>
      <c r="L4" s="21">
        <f>'September - DATA INFO'!AN17+October!AN17+November!AN17+December!AN17+January!AN17+February!AN17+March!AN17</f>
        <v>0</v>
      </c>
      <c r="M4" s="21">
        <f>'September - DATA INFO'!AI17+October!AI17+November!AI17+December!AI17+January!AI17+February!AI17+March!AI17</f>
        <v>0</v>
      </c>
      <c r="N4" s="21">
        <f>'September - DATA INFO'!AJ17+October!AJ17+November!AJ17+December!AJ17+January!AJ17+February!AJ17+March!AJ17</f>
        <v>0</v>
      </c>
      <c r="O4" s="21">
        <f>'September - DATA INFO'!AK17+October!AK17+November!AK17+December!AK17+January!AK17+February!AK17+March!AK17</f>
        <v>0</v>
      </c>
      <c r="P4" s="21">
        <f>'September - DATA INFO'!AL17+October!AL17+November!AL17+December!AL17+January!AL17+February!AL17+March!AL17</f>
        <v>0</v>
      </c>
      <c r="Q4" s="21">
        <f>'September - DATA INFO'!AO17+October!AO17+November!AO17+December!AO17+January!AO17+February!AO17+March!AO17</f>
        <v>0</v>
      </c>
      <c r="R4" s="23">
        <f t="shared" ref="R4:R28" si="1">SUM(K4:Q4)</f>
        <v>0</v>
      </c>
      <c r="S4" s="30">
        <f>'September - DATA INFO'!AH17+October!AH17+November!AH17+December!AH17+January!AH17+February!AH17+March!AH17</f>
        <v>0</v>
      </c>
      <c r="T4" s="25" t="e">
        <f t="shared" ref="T4:T28" si="2">S4/J4*100</f>
        <v>#DIV/0!</v>
      </c>
      <c r="U4" s="26" t="e">
        <f t="shared" ref="U4:U28" si="3">R4/J4*100</f>
        <v>#DIV/0!</v>
      </c>
    </row>
    <row r="5" spans="1:21" x14ac:dyDescent="0.25">
      <c r="A5" s="172">
        <f>'September - DATA INFO'!A18</f>
        <v>0</v>
      </c>
      <c r="B5" s="172">
        <f>'September - DATA INFO'!B18</f>
        <v>0</v>
      </c>
      <c r="C5" s="21">
        <f>'September - DATA INFO'!X8</f>
        <v>0</v>
      </c>
      <c r="D5" s="31">
        <f>October!X8</f>
        <v>0</v>
      </c>
      <c r="E5" s="21">
        <f>November!X8</f>
        <v>0</v>
      </c>
      <c r="F5" s="21">
        <f>December!X8</f>
        <v>0</v>
      </c>
      <c r="G5" s="21">
        <f>January!X8</f>
        <v>0</v>
      </c>
      <c r="H5" s="21">
        <f>February!X8</f>
        <v>0</v>
      </c>
      <c r="I5" s="21">
        <f>March!X8</f>
        <v>0</v>
      </c>
      <c r="J5" s="22">
        <f t="shared" si="0"/>
        <v>0</v>
      </c>
      <c r="K5" s="21">
        <f>'September - DATA INFO'!AM18+October!AM18+November!AM18+December!AM18+January!AM18+February!AM18+March!AM18</f>
        <v>0</v>
      </c>
      <c r="L5" s="21">
        <f>'September - DATA INFO'!AN18+October!AN18+November!AN18+December!AN18+January!AN18+February!AN18+March!AN18</f>
        <v>0</v>
      </c>
      <c r="M5" s="21">
        <f>'September - DATA INFO'!AI18+October!AI18+November!AI18+December!AI18+January!AI18+February!AI18+March!AI18</f>
        <v>0</v>
      </c>
      <c r="N5" s="21">
        <f>'September - DATA INFO'!AJ18+October!AJ18+November!AJ18+December!AJ18+January!AJ18+February!AJ18+March!AJ18</f>
        <v>0</v>
      </c>
      <c r="O5" s="21">
        <f>'September - DATA INFO'!AK18+October!AK18+November!AK18+December!AK18+January!AK18+February!AK18+March!AK18</f>
        <v>0</v>
      </c>
      <c r="P5" s="21">
        <f>'September - DATA INFO'!AL18+October!AL18+November!AL18+December!AL18+January!AL18+February!AL18+March!AL18</f>
        <v>0</v>
      </c>
      <c r="Q5" s="21">
        <f>'September - DATA INFO'!AO18+October!AO18+November!AO18+December!AO18+January!AO18+February!AO18+March!AO18</f>
        <v>0</v>
      </c>
      <c r="R5" s="23">
        <f t="shared" si="1"/>
        <v>0</v>
      </c>
      <c r="S5" s="30">
        <f>'September - DATA INFO'!AH18+October!AH18+November!AH18+December!AH18+January!AH18+February!AH18+March!AH18</f>
        <v>0</v>
      </c>
      <c r="T5" s="25" t="e">
        <f t="shared" si="2"/>
        <v>#DIV/0!</v>
      </c>
      <c r="U5" s="26" t="e">
        <f t="shared" si="3"/>
        <v>#DIV/0!</v>
      </c>
    </row>
    <row r="6" spans="1:21" x14ac:dyDescent="0.25">
      <c r="A6" s="172">
        <f>'September - DATA INFO'!A19</f>
        <v>0</v>
      </c>
      <c r="B6" s="172">
        <f>'September - DATA INFO'!B19</f>
        <v>0</v>
      </c>
      <c r="C6" s="21">
        <f>'September - DATA INFO'!X8</f>
        <v>0</v>
      </c>
      <c r="D6" s="31">
        <f>October!X8</f>
        <v>0</v>
      </c>
      <c r="E6" s="21">
        <f>November!X8</f>
        <v>0</v>
      </c>
      <c r="F6" s="21">
        <f>December!X8</f>
        <v>0</v>
      </c>
      <c r="G6" s="21">
        <f>January!X8</f>
        <v>0</v>
      </c>
      <c r="H6" s="21">
        <f>February!X8</f>
        <v>0</v>
      </c>
      <c r="I6" s="21">
        <f>March!X8</f>
        <v>0</v>
      </c>
      <c r="J6" s="22">
        <f t="shared" si="0"/>
        <v>0</v>
      </c>
      <c r="K6" s="21">
        <f>'September - DATA INFO'!AM19+October!AM19+November!AM19+December!AM19+January!AM19+February!AM19+March!AM19</f>
        <v>0</v>
      </c>
      <c r="L6" s="21">
        <f>'September - DATA INFO'!AN19+October!AN19+November!AN19+December!AN19+January!AN19+February!AN19+March!AN19</f>
        <v>0</v>
      </c>
      <c r="M6" s="21">
        <f>'September - DATA INFO'!AI19+October!AI19+November!AI19+December!AI19+January!AI19+February!AI19+March!AI19</f>
        <v>0</v>
      </c>
      <c r="N6" s="21">
        <f>'September - DATA INFO'!AJ19+October!AJ19+November!AJ19+December!AJ19+January!AJ19+February!AJ19+March!AJ19</f>
        <v>0</v>
      </c>
      <c r="O6" s="21">
        <f>'September - DATA INFO'!AK19+October!AK19+November!AK19+December!AK19+January!AK19+February!AK19+March!AK19</f>
        <v>0</v>
      </c>
      <c r="P6" s="21">
        <f>'September - DATA INFO'!AL19+October!AL19+November!AL19+December!AL19+January!AL19+February!AL19+March!AL19</f>
        <v>0</v>
      </c>
      <c r="Q6" s="21">
        <f>'September - DATA INFO'!AO19+October!AO19+November!AO19+December!AO19+January!AO19+February!AO19+March!AO19</f>
        <v>0</v>
      </c>
      <c r="R6" s="23">
        <f t="shared" si="1"/>
        <v>0</v>
      </c>
      <c r="S6" s="30">
        <f>'September - DATA INFO'!AH19+October!AH19+November!AH19+December!AH19+January!AH19+February!AH19+March!AH19</f>
        <v>0</v>
      </c>
      <c r="T6" s="25" t="e">
        <f t="shared" si="2"/>
        <v>#DIV/0!</v>
      </c>
      <c r="U6" s="26" t="e">
        <f t="shared" si="3"/>
        <v>#DIV/0!</v>
      </c>
    </row>
    <row r="7" spans="1:21" x14ac:dyDescent="0.25">
      <c r="A7" s="172">
        <f>'September - DATA INFO'!A20</f>
        <v>0</v>
      </c>
      <c r="B7" s="172">
        <f>'September - DATA INFO'!B20</f>
        <v>0</v>
      </c>
      <c r="C7" s="21">
        <f>'September - DATA INFO'!X8</f>
        <v>0</v>
      </c>
      <c r="D7" s="31">
        <f>October!X8</f>
        <v>0</v>
      </c>
      <c r="E7" s="21">
        <f>November!X8</f>
        <v>0</v>
      </c>
      <c r="F7" s="21">
        <f>December!X8</f>
        <v>0</v>
      </c>
      <c r="G7" s="21">
        <f>January!X8</f>
        <v>0</v>
      </c>
      <c r="H7" s="21">
        <f>February!X8</f>
        <v>0</v>
      </c>
      <c r="I7" s="21">
        <f>March!X8</f>
        <v>0</v>
      </c>
      <c r="J7" s="22">
        <f t="shared" si="0"/>
        <v>0</v>
      </c>
      <c r="K7" s="21">
        <f>'September - DATA INFO'!AM20+October!AM20+November!AM20+December!AM20+January!AM20+February!AM20+March!AM20</f>
        <v>0</v>
      </c>
      <c r="L7" s="21">
        <f>'September - DATA INFO'!AN20+October!AN20+November!AN20+December!AN20+January!AN20+February!AN20+March!AN20</f>
        <v>0</v>
      </c>
      <c r="M7" s="21">
        <f>'September - DATA INFO'!AI20+October!AI20+November!AI20+December!AI20+January!AI20+February!AI20+March!AI20</f>
        <v>0</v>
      </c>
      <c r="N7" s="21">
        <f>'September - DATA INFO'!AJ20+October!AJ20+November!AJ20+December!AJ20+January!AJ20+February!AJ20+March!AJ20</f>
        <v>0</v>
      </c>
      <c r="O7" s="21">
        <f>'September - DATA INFO'!AK20+October!AK20+November!AK20+December!AK20+January!AK20+February!AK20+March!AK20</f>
        <v>0</v>
      </c>
      <c r="P7" s="21">
        <f>'September - DATA INFO'!AL20+October!AL20+November!AL20+December!AL20+January!AL20+February!AL20+March!AL20</f>
        <v>0</v>
      </c>
      <c r="Q7" s="21">
        <f>'September - DATA INFO'!AO20+October!AO20+November!AO20+December!AO20+January!AO20+February!AO20+March!AO20</f>
        <v>0</v>
      </c>
      <c r="R7" s="23">
        <f t="shared" si="1"/>
        <v>0</v>
      </c>
      <c r="S7" s="30">
        <f>'September - DATA INFO'!AH20+October!AH20+November!AH20+December!AH20+January!AH20+February!AH20+March!AH20</f>
        <v>0</v>
      </c>
      <c r="T7" s="25" t="e">
        <f t="shared" si="2"/>
        <v>#DIV/0!</v>
      </c>
      <c r="U7" s="26" t="e">
        <f t="shared" si="3"/>
        <v>#DIV/0!</v>
      </c>
    </row>
    <row r="8" spans="1:21" x14ac:dyDescent="0.25">
      <c r="A8" s="172">
        <f>'September - DATA INFO'!A21</f>
        <v>0</v>
      </c>
      <c r="B8" s="172">
        <f>'September - DATA INFO'!B21</f>
        <v>0</v>
      </c>
      <c r="C8" s="21">
        <f>'September - DATA INFO'!X8</f>
        <v>0</v>
      </c>
      <c r="D8" s="31">
        <f>October!X8</f>
        <v>0</v>
      </c>
      <c r="E8" s="21">
        <f>November!X8</f>
        <v>0</v>
      </c>
      <c r="F8" s="21">
        <f>December!X8</f>
        <v>0</v>
      </c>
      <c r="G8" s="21">
        <f>January!X8</f>
        <v>0</v>
      </c>
      <c r="H8" s="21">
        <f>February!X8</f>
        <v>0</v>
      </c>
      <c r="I8" s="21">
        <f>March!X8</f>
        <v>0</v>
      </c>
      <c r="J8" s="22">
        <f t="shared" si="0"/>
        <v>0</v>
      </c>
      <c r="K8" s="21">
        <f>'September - DATA INFO'!AM21+October!AM21+November!AM21+December!AM21+January!AM21+February!AM21+March!AM21</f>
        <v>0</v>
      </c>
      <c r="L8" s="21">
        <f>'September - DATA INFO'!AN21+October!AN21+November!AN21+December!AN21+January!AN21+February!AN21+March!AN21</f>
        <v>0</v>
      </c>
      <c r="M8" s="21">
        <f>'September - DATA INFO'!AI21+October!AI21+November!AI21+December!AI21+January!AI21+February!AI21+March!AI21</f>
        <v>0</v>
      </c>
      <c r="N8" s="21">
        <f>'September - DATA INFO'!AJ21+October!AJ21+November!AJ21+December!AJ21+January!AJ21+February!AJ21+March!AJ21</f>
        <v>0</v>
      </c>
      <c r="O8" s="21">
        <f>'September - DATA INFO'!AK21+October!AK21+November!AK21+December!AK21+January!AK21+February!AK21+March!AK21</f>
        <v>0</v>
      </c>
      <c r="P8" s="21">
        <f>'September - DATA INFO'!AL21+October!AL21+November!AL21+December!AL21+January!AL21+February!AL21+March!AL21</f>
        <v>0</v>
      </c>
      <c r="Q8" s="21">
        <f>'September - DATA INFO'!AO21+October!AO21+November!AO21+December!AO21+January!AO21+February!AO21+March!AO21</f>
        <v>0</v>
      </c>
      <c r="R8" s="23">
        <f t="shared" si="1"/>
        <v>0</v>
      </c>
      <c r="S8" s="30">
        <f>'September - DATA INFO'!AH21+October!AH21+November!AH21+December!AH21+January!AH21+February!AH21+March!AH21</f>
        <v>0</v>
      </c>
      <c r="T8" s="25" t="e">
        <f t="shared" si="2"/>
        <v>#DIV/0!</v>
      </c>
      <c r="U8" s="26" t="e">
        <f t="shared" si="3"/>
        <v>#DIV/0!</v>
      </c>
    </row>
    <row r="9" spans="1:21" x14ac:dyDescent="0.25">
      <c r="A9" s="172">
        <f>'September - DATA INFO'!A22</f>
        <v>0</v>
      </c>
      <c r="B9" s="172">
        <f>'September - DATA INFO'!B22</f>
        <v>0</v>
      </c>
      <c r="C9" s="21">
        <f>'September - DATA INFO'!X8</f>
        <v>0</v>
      </c>
      <c r="D9" s="31">
        <f>October!X8</f>
        <v>0</v>
      </c>
      <c r="E9" s="21">
        <f>November!X8</f>
        <v>0</v>
      </c>
      <c r="F9" s="21">
        <f>December!X8</f>
        <v>0</v>
      </c>
      <c r="G9" s="21">
        <f>January!X8</f>
        <v>0</v>
      </c>
      <c r="H9" s="21">
        <f>February!X8</f>
        <v>0</v>
      </c>
      <c r="I9" s="21">
        <f>March!X8</f>
        <v>0</v>
      </c>
      <c r="J9" s="22">
        <f t="shared" si="0"/>
        <v>0</v>
      </c>
      <c r="K9" s="21">
        <f>'September - DATA INFO'!AM22+October!AM22+November!AM22+December!AM22+January!AM22+February!AM22+March!AM22</f>
        <v>0</v>
      </c>
      <c r="L9" s="21">
        <f>'September - DATA INFO'!AN22+October!AN22+November!AN22+December!AN22+January!AN22+February!AN22+March!AN22</f>
        <v>0</v>
      </c>
      <c r="M9" s="21">
        <f>'September - DATA INFO'!AI22+October!AI22+November!AI22+December!AI22+January!AI22+February!AI22+March!AI22</f>
        <v>0</v>
      </c>
      <c r="N9" s="21">
        <f>'September - DATA INFO'!AJ22+October!AJ22+November!AJ22+December!AJ22+January!AJ22+February!AJ22+March!AJ22</f>
        <v>0</v>
      </c>
      <c r="O9" s="21">
        <f>'September - DATA INFO'!AK22+October!AK22+November!AK22+December!AK22+January!AK22+February!AK22+March!AK22</f>
        <v>0</v>
      </c>
      <c r="P9" s="21">
        <f>'September - DATA INFO'!AL22+October!AL22+November!AL22+December!AL22+January!AL22+February!AL22+March!AL22</f>
        <v>0</v>
      </c>
      <c r="Q9" s="21">
        <f>'September - DATA INFO'!AO22+October!AO22+November!AO22+December!AO22+January!AO22+February!AO22+March!AO22</f>
        <v>0</v>
      </c>
      <c r="R9" s="23">
        <f t="shared" si="1"/>
        <v>0</v>
      </c>
      <c r="S9" s="30">
        <f>'September - DATA INFO'!AH22+October!AH22+November!AH22+December!AH22+January!AH22+February!AH22+March!AH22</f>
        <v>0</v>
      </c>
      <c r="T9" s="25" t="e">
        <f t="shared" si="2"/>
        <v>#DIV/0!</v>
      </c>
      <c r="U9" s="26" t="e">
        <f t="shared" si="3"/>
        <v>#DIV/0!</v>
      </c>
    </row>
    <row r="10" spans="1:21" x14ac:dyDescent="0.25">
      <c r="A10" s="172">
        <f>'September - DATA INFO'!A23</f>
        <v>0</v>
      </c>
      <c r="B10" s="172">
        <f>'September - DATA INFO'!B23</f>
        <v>0</v>
      </c>
      <c r="C10" s="21">
        <f>'September - DATA INFO'!X8</f>
        <v>0</v>
      </c>
      <c r="D10" s="31">
        <f>October!X8</f>
        <v>0</v>
      </c>
      <c r="E10" s="21">
        <f>November!X8</f>
        <v>0</v>
      </c>
      <c r="F10" s="21">
        <f>December!X8</f>
        <v>0</v>
      </c>
      <c r="G10" s="21">
        <f>January!X8</f>
        <v>0</v>
      </c>
      <c r="H10" s="21">
        <f>February!X8</f>
        <v>0</v>
      </c>
      <c r="I10" s="21">
        <f>March!X8</f>
        <v>0</v>
      </c>
      <c r="J10" s="22">
        <f t="shared" si="0"/>
        <v>0</v>
      </c>
      <c r="K10" s="21">
        <f>'September - DATA INFO'!AM23+October!AM23+November!AM23+December!AM23+January!AM23+February!AM23+March!AM23</f>
        <v>0</v>
      </c>
      <c r="L10" s="21">
        <f>'September - DATA INFO'!AN23+October!AN23+November!AN23+December!AN23+January!AN23+February!AN23+March!AN23</f>
        <v>0</v>
      </c>
      <c r="M10" s="21">
        <f>'September - DATA INFO'!AI23+October!AI23+November!AI23+December!AI23+January!AI23+February!AI23+March!AI23</f>
        <v>0</v>
      </c>
      <c r="N10" s="21">
        <f>'September - DATA INFO'!AJ23+October!AJ23+November!AJ23+December!AJ23+January!AJ23+February!AJ23+March!AJ23</f>
        <v>0</v>
      </c>
      <c r="O10" s="21">
        <f>'September - DATA INFO'!AK23+October!AK23+November!AK23+December!AK23+January!AK23+February!AK23+March!AK23</f>
        <v>0</v>
      </c>
      <c r="P10" s="21">
        <f>'September - DATA INFO'!AL23+October!AL23+November!AL23+December!AL23+January!AL23+February!AL23+March!AL23</f>
        <v>0</v>
      </c>
      <c r="Q10" s="21">
        <f>'September - DATA INFO'!AO23+October!AO23+November!AO23+December!AO23+January!AO23+February!AO23+March!AO23</f>
        <v>0</v>
      </c>
      <c r="R10" s="23">
        <f t="shared" si="1"/>
        <v>0</v>
      </c>
      <c r="S10" s="30">
        <f>'September - DATA INFO'!AH23+October!AH23+November!AH23+December!AH23+January!AH23+February!AH23+March!AH23</f>
        <v>0</v>
      </c>
      <c r="T10" s="25" t="e">
        <f t="shared" si="2"/>
        <v>#DIV/0!</v>
      </c>
      <c r="U10" s="26" t="e">
        <f t="shared" si="3"/>
        <v>#DIV/0!</v>
      </c>
    </row>
    <row r="11" spans="1:21" x14ac:dyDescent="0.25">
      <c r="A11" s="172">
        <f>'September - DATA INFO'!A24</f>
        <v>0</v>
      </c>
      <c r="B11" s="172">
        <f>'September - DATA INFO'!B24</f>
        <v>0</v>
      </c>
      <c r="C11" s="21">
        <f>'September - DATA INFO'!X8</f>
        <v>0</v>
      </c>
      <c r="D11" s="31">
        <f>October!X8</f>
        <v>0</v>
      </c>
      <c r="E11" s="21">
        <f>November!X8</f>
        <v>0</v>
      </c>
      <c r="F11" s="21">
        <f>December!X8</f>
        <v>0</v>
      </c>
      <c r="G11" s="21">
        <f>January!X8</f>
        <v>0</v>
      </c>
      <c r="H11" s="21">
        <f>February!X8</f>
        <v>0</v>
      </c>
      <c r="I11" s="21">
        <f>March!X8</f>
        <v>0</v>
      </c>
      <c r="J11" s="22">
        <f t="shared" si="0"/>
        <v>0</v>
      </c>
      <c r="K11" s="21">
        <f>'September - DATA INFO'!AM24+October!AM24+November!AM24+December!AM24+January!AM24+February!AM24+March!AM24</f>
        <v>0</v>
      </c>
      <c r="L11" s="21">
        <f>'September - DATA INFO'!AN24+October!AN24+November!AN24+December!AN24+January!AN24+February!AN24+March!AN24</f>
        <v>0</v>
      </c>
      <c r="M11" s="21">
        <f>'September - DATA INFO'!AI24+October!AI24+November!AI24+December!AI24+January!AI24+February!AI24+March!AI24</f>
        <v>0</v>
      </c>
      <c r="N11" s="21">
        <f>'September - DATA INFO'!AJ24+October!AJ24+November!AJ24+December!AJ24+January!AJ24+February!AJ24+March!AJ24</f>
        <v>0</v>
      </c>
      <c r="O11" s="21">
        <f>'September - DATA INFO'!AK24+October!AK24+November!AK24+December!AK24+January!AK24+February!AK24+March!AK24</f>
        <v>0</v>
      </c>
      <c r="P11" s="21">
        <f>'September - DATA INFO'!AL24+October!AL24+November!AL24+December!AL24+January!AL24+February!AL24+March!AL24</f>
        <v>0</v>
      </c>
      <c r="Q11" s="21">
        <f>'September - DATA INFO'!AO24+October!AO24+November!AO24+December!AO24+January!AO24+February!AO24+March!AO24</f>
        <v>0</v>
      </c>
      <c r="R11" s="23">
        <f t="shared" si="1"/>
        <v>0</v>
      </c>
      <c r="S11" s="30">
        <f>'September - DATA INFO'!AH24+October!AH24+November!AH24+December!AH24+January!AH24+February!AH24+March!AH24</f>
        <v>0</v>
      </c>
      <c r="T11" s="25" t="e">
        <f t="shared" si="2"/>
        <v>#DIV/0!</v>
      </c>
      <c r="U11" s="26" t="e">
        <f t="shared" si="3"/>
        <v>#DIV/0!</v>
      </c>
    </row>
    <row r="12" spans="1:21" x14ac:dyDescent="0.25">
      <c r="A12" s="172">
        <f>'September - DATA INFO'!A25</f>
        <v>0</v>
      </c>
      <c r="B12" s="172">
        <f>'September - DATA INFO'!B25</f>
        <v>0</v>
      </c>
      <c r="C12" s="21">
        <f>'September - DATA INFO'!X8</f>
        <v>0</v>
      </c>
      <c r="D12" s="31">
        <f>October!X8</f>
        <v>0</v>
      </c>
      <c r="E12" s="21">
        <f>November!X8</f>
        <v>0</v>
      </c>
      <c r="F12" s="21">
        <f>December!X8</f>
        <v>0</v>
      </c>
      <c r="G12" s="21">
        <f>January!X8</f>
        <v>0</v>
      </c>
      <c r="H12" s="21">
        <f>February!X8</f>
        <v>0</v>
      </c>
      <c r="I12" s="21">
        <f>March!X8</f>
        <v>0</v>
      </c>
      <c r="J12" s="22">
        <f t="shared" si="0"/>
        <v>0</v>
      </c>
      <c r="K12" s="21">
        <f>'September - DATA INFO'!AM25+October!AM25+November!AM25+December!AM25+January!AM25+February!AM25+March!AM25</f>
        <v>0</v>
      </c>
      <c r="L12" s="21">
        <f>'September - DATA INFO'!AN25+October!AN25+November!AN25+December!AN25+January!AN25+February!AN25+March!AN25</f>
        <v>0</v>
      </c>
      <c r="M12" s="21">
        <f>'September - DATA INFO'!AI25+October!AI25+November!AI25+December!AI25+January!AI25+February!AI25+March!AI25</f>
        <v>0</v>
      </c>
      <c r="N12" s="21">
        <f>'September - DATA INFO'!AJ25+October!AJ25+November!AJ25+December!AJ25+January!AJ25+February!AJ25+March!AJ25</f>
        <v>0</v>
      </c>
      <c r="O12" s="21">
        <f>'September - DATA INFO'!AK25+October!AK25+November!AK25+December!AK25+January!AK25+February!AK25+March!AK25</f>
        <v>0</v>
      </c>
      <c r="P12" s="21">
        <f>'September - DATA INFO'!AL25+October!AL25+November!AL25+December!AL25+January!AL25+February!AL25+March!AL25</f>
        <v>0</v>
      </c>
      <c r="Q12" s="21">
        <f>'September - DATA INFO'!AO25+October!AO25+November!AO25+December!AO25+January!AO25+February!AO25+March!AO25</f>
        <v>0</v>
      </c>
      <c r="R12" s="23">
        <f t="shared" si="1"/>
        <v>0</v>
      </c>
      <c r="S12" s="30">
        <f>'September - DATA INFO'!AH25+October!AH25+November!AH25+December!AH25+January!AH25+February!AH25+March!AH25</f>
        <v>0</v>
      </c>
      <c r="T12" s="25" t="e">
        <f t="shared" si="2"/>
        <v>#DIV/0!</v>
      </c>
      <c r="U12" s="26" t="e">
        <f t="shared" si="3"/>
        <v>#DIV/0!</v>
      </c>
    </row>
    <row r="13" spans="1:21" x14ac:dyDescent="0.25">
      <c r="A13" s="172">
        <f>'September - DATA INFO'!A26</f>
        <v>0</v>
      </c>
      <c r="B13" s="172">
        <f>'September - DATA INFO'!B26</f>
        <v>0</v>
      </c>
      <c r="C13" s="21">
        <f>'September - DATA INFO'!X8</f>
        <v>0</v>
      </c>
      <c r="D13" s="31">
        <f>October!X8</f>
        <v>0</v>
      </c>
      <c r="E13" s="21">
        <f>November!X8</f>
        <v>0</v>
      </c>
      <c r="F13" s="21">
        <f>December!X8</f>
        <v>0</v>
      </c>
      <c r="G13" s="21">
        <f>January!X8</f>
        <v>0</v>
      </c>
      <c r="H13" s="21">
        <f>February!X8</f>
        <v>0</v>
      </c>
      <c r="I13" s="21">
        <f>March!X8</f>
        <v>0</v>
      </c>
      <c r="J13" s="22">
        <f t="shared" si="0"/>
        <v>0</v>
      </c>
      <c r="K13" s="21">
        <f>'September - DATA INFO'!AM26+October!AM26+November!AM26+December!AM26+January!AM26+February!AM26+March!AM26</f>
        <v>0</v>
      </c>
      <c r="L13" s="21">
        <f>'September - DATA INFO'!AN26+October!AN26+November!AN26+December!AN26+January!AN26+February!AN26+March!AN26</f>
        <v>0</v>
      </c>
      <c r="M13" s="21">
        <f>'September - DATA INFO'!AI26+October!AI26+November!AI26+December!AI26+January!AI26+February!AI26+March!AI26</f>
        <v>0</v>
      </c>
      <c r="N13" s="21">
        <f>'September - DATA INFO'!AJ26+October!AJ26+November!AJ26+December!AJ26+January!AJ26+February!AJ26+March!AJ26</f>
        <v>0</v>
      </c>
      <c r="O13" s="21">
        <f>'September - DATA INFO'!AK26+October!AK26+November!AK26+December!AK26+January!AK26+February!AK26+March!AK26</f>
        <v>0</v>
      </c>
      <c r="P13" s="21">
        <f>'September - DATA INFO'!AL26+October!AL26+November!AL26+December!AL26+January!AL26+February!AL26+March!AL26</f>
        <v>0</v>
      </c>
      <c r="Q13" s="21">
        <f>'September - DATA INFO'!AO26+October!AO26+November!AO26+December!AO26+January!AO26+February!AO26+March!AO26</f>
        <v>0</v>
      </c>
      <c r="R13" s="23">
        <f t="shared" si="1"/>
        <v>0</v>
      </c>
      <c r="S13" s="30">
        <f>'September - DATA INFO'!AH26+October!AH26+November!AH26+December!AH26+January!AH26+February!AH26+March!AH26</f>
        <v>0</v>
      </c>
      <c r="T13" s="25" t="e">
        <f t="shared" si="2"/>
        <v>#DIV/0!</v>
      </c>
      <c r="U13" s="26" t="e">
        <f t="shared" si="3"/>
        <v>#DIV/0!</v>
      </c>
    </row>
    <row r="14" spans="1:21" x14ac:dyDescent="0.25">
      <c r="A14" s="172">
        <f>'September - DATA INFO'!A27</f>
        <v>0</v>
      </c>
      <c r="B14" s="172">
        <f>'September - DATA INFO'!B27</f>
        <v>0</v>
      </c>
      <c r="C14" s="21">
        <f>'September - DATA INFO'!X8</f>
        <v>0</v>
      </c>
      <c r="D14" s="31">
        <f>October!X8</f>
        <v>0</v>
      </c>
      <c r="E14" s="21">
        <f>November!X8</f>
        <v>0</v>
      </c>
      <c r="F14" s="21">
        <f>December!X8</f>
        <v>0</v>
      </c>
      <c r="G14" s="21">
        <f>January!X8</f>
        <v>0</v>
      </c>
      <c r="H14" s="21">
        <f>February!X8</f>
        <v>0</v>
      </c>
      <c r="I14" s="21">
        <f>March!X8</f>
        <v>0</v>
      </c>
      <c r="J14" s="22">
        <f t="shared" si="0"/>
        <v>0</v>
      </c>
      <c r="K14" s="21">
        <f>'September - DATA INFO'!AM27+October!AM27+November!AM27+December!AM27+January!AM27+February!AM27+March!AM27</f>
        <v>0</v>
      </c>
      <c r="L14" s="21">
        <f>'September - DATA INFO'!AN27+October!AN27+November!AN27+December!AN27+January!AN27+February!AN27+March!AN27</f>
        <v>0</v>
      </c>
      <c r="M14" s="21">
        <f>'September - DATA INFO'!AI27+October!AI27+November!AI27+December!AI27+January!AI27+February!AI27+March!AI27</f>
        <v>0</v>
      </c>
      <c r="N14" s="21">
        <f>'September - DATA INFO'!AJ27+October!AJ27+November!AJ27+December!AJ27+January!AJ27+February!AJ27+March!AJ27</f>
        <v>0</v>
      </c>
      <c r="O14" s="21">
        <f>'September - DATA INFO'!AK27+October!AK27+November!AK27+December!AK27+January!AK27+February!AK27+March!AK27</f>
        <v>0</v>
      </c>
      <c r="P14" s="21">
        <f>'September - DATA INFO'!AL27+October!AL27+November!AL27+December!AL27+January!AL27+February!AL27+March!AL27</f>
        <v>0</v>
      </c>
      <c r="Q14" s="21">
        <f>'September - DATA INFO'!AO27+October!AO27+November!AO27+December!AO27+January!AO27+February!AO27+March!AO27</f>
        <v>0</v>
      </c>
      <c r="R14" s="23">
        <f t="shared" si="1"/>
        <v>0</v>
      </c>
      <c r="S14" s="30">
        <f>'September - DATA INFO'!AH27+October!AH27+November!AH27+December!AH27+January!AH27+February!AH27+March!AH27</f>
        <v>0</v>
      </c>
      <c r="T14" s="25" t="e">
        <f t="shared" si="2"/>
        <v>#DIV/0!</v>
      </c>
      <c r="U14" s="26" t="e">
        <f t="shared" si="3"/>
        <v>#DIV/0!</v>
      </c>
    </row>
    <row r="15" spans="1:21" s="29" customFormat="1" x14ac:dyDescent="0.25">
      <c r="A15" s="172">
        <f>'September - DATA INFO'!A28</f>
        <v>0</v>
      </c>
      <c r="B15" s="172">
        <f>'September - DATA INFO'!B28</f>
        <v>0</v>
      </c>
      <c r="C15" s="21">
        <f>'September - DATA INFO'!X8</f>
        <v>0</v>
      </c>
      <c r="D15" s="31">
        <f>October!X8</f>
        <v>0</v>
      </c>
      <c r="E15" s="21">
        <f>November!X8</f>
        <v>0</v>
      </c>
      <c r="F15" s="21">
        <f>December!X8</f>
        <v>0</v>
      </c>
      <c r="G15" s="21">
        <f>January!X8</f>
        <v>0</v>
      </c>
      <c r="H15" s="21">
        <f>February!X8</f>
        <v>0</v>
      </c>
      <c r="I15" s="21">
        <f>March!X8</f>
        <v>0</v>
      </c>
      <c r="J15" s="32">
        <f t="shared" si="0"/>
        <v>0</v>
      </c>
      <c r="K15" s="21">
        <f>'September - DATA INFO'!AM28+October!AM28+November!AM28+December!AM28+January!AM28+February!AM28+March!AM28</f>
        <v>0</v>
      </c>
      <c r="L15" s="21">
        <f>'September - DATA INFO'!AN28+October!AN28+November!AN28+December!AN28+January!AN28+February!AN28+March!AN28</f>
        <v>0</v>
      </c>
      <c r="M15" s="21">
        <f>'September - DATA INFO'!AI28+October!AI28+November!AI28+December!AI28+January!AI28+February!AI28+March!AI28</f>
        <v>0</v>
      </c>
      <c r="N15" s="21">
        <f>'September - DATA INFO'!AJ28+October!AJ28+November!AJ28+December!AJ28+January!AJ28+February!AJ28+March!AJ28</f>
        <v>0</v>
      </c>
      <c r="O15" s="21">
        <f>'September - DATA INFO'!AK28+October!AK28+November!AK28+December!AK28+January!AK28+February!AK28+March!AK28</f>
        <v>0</v>
      </c>
      <c r="P15" s="21">
        <f>'September - DATA INFO'!AL28+October!AL28+November!AL28+December!AL28+January!AL28+February!AL28+March!AL28</f>
        <v>0</v>
      </c>
      <c r="Q15" s="21">
        <f>'September - DATA INFO'!AO28+October!AO28+November!AO28+December!AO28+January!AO28+February!AO28+March!AO28</f>
        <v>0</v>
      </c>
      <c r="R15" s="33">
        <f t="shared" si="1"/>
        <v>0</v>
      </c>
      <c r="S15" s="30">
        <f>'September - DATA INFO'!AH28+October!AH28+November!AH28+December!AH28+January!AH28+February!AH28+March!AH28</f>
        <v>0</v>
      </c>
      <c r="T15" s="34" t="e">
        <f t="shared" si="2"/>
        <v>#DIV/0!</v>
      </c>
      <c r="U15" s="35" t="e">
        <f t="shared" si="3"/>
        <v>#DIV/0!</v>
      </c>
    </row>
    <row r="16" spans="1:21" s="29" customFormat="1" x14ac:dyDescent="0.25">
      <c r="A16" s="172">
        <f>'September - DATA INFO'!A29</f>
        <v>0</v>
      </c>
      <c r="B16" s="172">
        <f>'September - DATA INFO'!B29</f>
        <v>0</v>
      </c>
      <c r="C16" s="21">
        <f>'September - DATA INFO'!X8</f>
        <v>0</v>
      </c>
      <c r="D16" s="31">
        <f>October!X8</f>
        <v>0</v>
      </c>
      <c r="E16" s="21">
        <f>November!X8</f>
        <v>0</v>
      </c>
      <c r="F16" s="21">
        <f>December!X8</f>
        <v>0</v>
      </c>
      <c r="G16" s="21">
        <f>January!X8</f>
        <v>0</v>
      </c>
      <c r="H16" s="21">
        <f>February!X8</f>
        <v>0</v>
      </c>
      <c r="I16" s="21">
        <f>March!X8</f>
        <v>0</v>
      </c>
      <c r="J16" s="32">
        <f t="shared" si="0"/>
        <v>0</v>
      </c>
      <c r="K16" s="21">
        <f>'September - DATA INFO'!AM29+October!AM29+November!AM29+December!AM29+January!AM29+February!AM29+March!AM29</f>
        <v>0</v>
      </c>
      <c r="L16" s="21">
        <f>'September - DATA INFO'!AN29+October!AN29+November!AN29+December!AN29+January!AN29+February!AN29+March!AN29</f>
        <v>0</v>
      </c>
      <c r="M16" s="21">
        <f>'September - DATA INFO'!AI29+October!AI29+November!AI29+December!AI29+January!AI29+February!AI29+March!AI29</f>
        <v>0</v>
      </c>
      <c r="N16" s="21">
        <f>'September - DATA INFO'!AJ29+October!AJ29+November!AJ29+December!AJ29+January!AJ29+February!AJ29+March!AJ29</f>
        <v>0</v>
      </c>
      <c r="O16" s="21">
        <f>'September - DATA INFO'!AK29+October!AK29+November!AK29+December!AK29+January!AK29+February!AK29+March!AK29</f>
        <v>0</v>
      </c>
      <c r="P16" s="21">
        <f>'September - DATA INFO'!AL29+October!AL29+November!AL29+December!AL29+January!AL29+February!AL29+March!AL29</f>
        <v>0</v>
      </c>
      <c r="Q16" s="21">
        <f>'September - DATA INFO'!AO29+October!AO29+November!AO29+December!AO29+January!AO29+February!AO29+March!AO29</f>
        <v>0</v>
      </c>
      <c r="R16" s="33">
        <f t="shared" si="1"/>
        <v>0</v>
      </c>
      <c r="S16" s="30">
        <f>'September - DATA INFO'!AH29+October!AH29+November!AH29+December!AH29+January!AH29+February!AH29+March!AH29</f>
        <v>0</v>
      </c>
      <c r="T16" s="34" t="e">
        <f t="shared" si="2"/>
        <v>#DIV/0!</v>
      </c>
      <c r="U16" s="35" t="e">
        <f t="shared" si="3"/>
        <v>#DIV/0!</v>
      </c>
    </row>
    <row r="17" spans="1:21" s="29" customFormat="1" x14ac:dyDescent="0.25">
      <c r="A17" s="172">
        <f>'September - DATA INFO'!A30</f>
        <v>0</v>
      </c>
      <c r="B17" s="172">
        <f>'September - DATA INFO'!B30</f>
        <v>0</v>
      </c>
      <c r="C17" s="21">
        <f>'September - DATA INFO'!X8</f>
        <v>0</v>
      </c>
      <c r="D17" s="31">
        <f>October!X8</f>
        <v>0</v>
      </c>
      <c r="E17" s="21">
        <f>November!X8</f>
        <v>0</v>
      </c>
      <c r="F17" s="21">
        <f>December!X8</f>
        <v>0</v>
      </c>
      <c r="G17" s="21">
        <f>January!X8</f>
        <v>0</v>
      </c>
      <c r="H17" s="21">
        <f>February!X8</f>
        <v>0</v>
      </c>
      <c r="I17" s="21">
        <f>March!X8</f>
        <v>0</v>
      </c>
      <c r="J17" s="32">
        <f t="shared" si="0"/>
        <v>0</v>
      </c>
      <c r="K17" s="21">
        <f>'September - DATA INFO'!AM30+October!AM30+November!AM30+December!AM30+January!AM30+February!AM30+March!AM30</f>
        <v>0</v>
      </c>
      <c r="L17" s="21">
        <f>'September - DATA INFO'!AN30+October!AN30+November!AN30+December!AN30+January!AN30+February!AN30+March!AN30</f>
        <v>0</v>
      </c>
      <c r="M17" s="21">
        <f>'September - DATA INFO'!AI30+October!AI30+November!AI30+December!AI30+January!AI30+February!AI30+March!AI30</f>
        <v>0</v>
      </c>
      <c r="N17" s="21">
        <f>'September - DATA INFO'!AJ30+October!AJ30+November!AJ30+December!AJ30+January!AJ30+February!AJ30+March!AJ30</f>
        <v>0</v>
      </c>
      <c r="O17" s="21">
        <f>'September - DATA INFO'!AK30+October!AK30+November!AK30+December!AK30+January!AK30+February!AK30+March!AK30</f>
        <v>0</v>
      </c>
      <c r="P17" s="21">
        <f>'September - DATA INFO'!AL30+October!AL30+November!AL30+December!AL30+January!AL30+February!AL30+March!AL30</f>
        <v>0</v>
      </c>
      <c r="Q17" s="21">
        <f>'September - DATA INFO'!AO30+October!AO30+November!AO30+December!AO30+January!AO30+February!AO30+March!AO30</f>
        <v>0</v>
      </c>
      <c r="R17" s="33">
        <f t="shared" si="1"/>
        <v>0</v>
      </c>
      <c r="S17" s="30">
        <f>'September - DATA INFO'!AH30+October!AH30+November!AH30+December!AH30+January!AH30+February!AH30+March!AH30</f>
        <v>0</v>
      </c>
      <c r="T17" s="34" t="e">
        <f t="shared" si="2"/>
        <v>#DIV/0!</v>
      </c>
      <c r="U17" s="35" t="e">
        <f t="shared" si="3"/>
        <v>#DIV/0!</v>
      </c>
    </row>
    <row r="18" spans="1:21" x14ac:dyDescent="0.25">
      <c r="A18" s="172">
        <f>'September - DATA INFO'!A31</f>
        <v>0</v>
      </c>
      <c r="B18" s="172">
        <f>'September - DATA INFO'!B31</f>
        <v>0</v>
      </c>
      <c r="C18" s="21">
        <f>'September - DATA INFO'!X8</f>
        <v>0</v>
      </c>
      <c r="D18" s="31">
        <f>October!X8</f>
        <v>0</v>
      </c>
      <c r="E18" s="21">
        <f>November!X8</f>
        <v>0</v>
      </c>
      <c r="F18" s="21">
        <f>December!X8</f>
        <v>0</v>
      </c>
      <c r="G18" s="21">
        <f>January!X8</f>
        <v>0</v>
      </c>
      <c r="H18" s="21">
        <f>February!X8</f>
        <v>0</v>
      </c>
      <c r="I18" s="21">
        <f>March!X8</f>
        <v>0</v>
      </c>
      <c r="J18" s="22">
        <f t="shared" si="0"/>
        <v>0</v>
      </c>
      <c r="K18" s="21">
        <f>'September - DATA INFO'!AM31+October!AM31+November!AM31+December!AM31+January!AM31+February!AM31+March!AM31</f>
        <v>0</v>
      </c>
      <c r="L18" s="21">
        <f>'September - DATA INFO'!AN31+October!AN31+November!AN31+December!AN31+January!AN31+February!AN31+March!AN31</f>
        <v>0</v>
      </c>
      <c r="M18" s="21">
        <f>'September - DATA INFO'!AI31+October!AI31+November!AI31+December!AI31+January!AI31+February!AI31+March!AI31</f>
        <v>0</v>
      </c>
      <c r="N18" s="21">
        <f>'September - DATA INFO'!AJ31+October!AJ31+November!AJ31+December!AJ31+January!AJ31+February!AJ31+March!AJ31</f>
        <v>0</v>
      </c>
      <c r="O18" s="21">
        <f>'September - DATA INFO'!AK31+October!AK31+November!AK31+December!AK31+January!AK31+February!AK31+March!AK31</f>
        <v>0</v>
      </c>
      <c r="P18" s="21">
        <f>'September - DATA INFO'!AL31+October!AL31+November!AL31+December!AL31+January!AL31+February!AL31+March!AL31</f>
        <v>0</v>
      </c>
      <c r="Q18" s="21">
        <f>'September - DATA INFO'!AO31+October!AO31+November!AO31+December!AO31+January!AO31+February!AO31+March!AO31</f>
        <v>0</v>
      </c>
      <c r="R18" s="23">
        <f t="shared" si="1"/>
        <v>0</v>
      </c>
      <c r="S18" s="30">
        <f>'September - DATA INFO'!AH31+October!AH31+November!AH31+December!AH31+January!AH31+February!AH31+March!AH31</f>
        <v>0</v>
      </c>
      <c r="T18" s="25" t="e">
        <f t="shared" si="2"/>
        <v>#DIV/0!</v>
      </c>
      <c r="U18" s="26" t="e">
        <f t="shared" si="3"/>
        <v>#DIV/0!</v>
      </c>
    </row>
    <row r="19" spans="1:21" x14ac:dyDescent="0.25">
      <c r="A19" s="172">
        <f>'September - DATA INFO'!A32</f>
        <v>0</v>
      </c>
      <c r="B19" s="172">
        <f>'September - DATA INFO'!B32</f>
        <v>0</v>
      </c>
      <c r="C19" s="21">
        <f>'September - DATA INFO'!X8</f>
        <v>0</v>
      </c>
      <c r="D19" s="31">
        <f>October!X8</f>
        <v>0</v>
      </c>
      <c r="E19" s="21">
        <f>November!X8</f>
        <v>0</v>
      </c>
      <c r="F19" s="21">
        <f>December!X8</f>
        <v>0</v>
      </c>
      <c r="G19" s="21">
        <f>January!X8</f>
        <v>0</v>
      </c>
      <c r="H19" s="21">
        <f>February!X8</f>
        <v>0</v>
      </c>
      <c r="I19" s="21">
        <f>March!X8</f>
        <v>0</v>
      </c>
      <c r="J19" s="22">
        <f t="shared" si="0"/>
        <v>0</v>
      </c>
      <c r="K19" s="21">
        <f>'September - DATA INFO'!AM32+October!AM32+November!AM32+December!AM32+January!AM32+February!AM32+March!AM32</f>
        <v>0</v>
      </c>
      <c r="L19" s="21">
        <f>'September - DATA INFO'!AN32+October!AN32+November!AN32+December!AN32+January!AN32+February!AN32+March!AN32</f>
        <v>0</v>
      </c>
      <c r="M19" s="21">
        <f>'September - DATA INFO'!AI32+October!AI32+November!AI32+December!AI32+January!AI32+February!AI32+March!AI32</f>
        <v>0</v>
      </c>
      <c r="N19" s="21">
        <f>'September - DATA INFO'!AJ32+October!AJ32+November!AJ32+December!AJ32+January!AJ32+February!AJ32+March!AJ32</f>
        <v>0</v>
      </c>
      <c r="O19" s="21">
        <f>'September - DATA INFO'!AK32+October!AK32+November!AK32+December!AK32+January!AK32+February!AK32+March!AK32</f>
        <v>0</v>
      </c>
      <c r="P19" s="21">
        <f>'September - DATA INFO'!AL32+October!AL32+November!AL32+December!AL32+January!AL32+February!AL32+March!AL32</f>
        <v>0</v>
      </c>
      <c r="Q19" s="21">
        <f>'September - DATA INFO'!AO32+October!AO32+November!AO32+December!AO32+January!AO32+February!AO32+March!AO32</f>
        <v>0</v>
      </c>
      <c r="R19" s="23">
        <f t="shared" si="1"/>
        <v>0</v>
      </c>
      <c r="S19" s="30">
        <f>'September - DATA INFO'!AH32+October!AH32+November!AH32+December!AH32+January!AH32+February!AH32+March!AH32</f>
        <v>0</v>
      </c>
      <c r="T19" s="25" t="e">
        <f t="shared" si="2"/>
        <v>#DIV/0!</v>
      </c>
      <c r="U19" s="26" t="e">
        <f t="shared" si="3"/>
        <v>#DIV/0!</v>
      </c>
    </row>
    <row r="20" spans="1:21" x14ac:dyDescent="0.25">
      <c r="A20" s="172">
        <f>'September - DATA INFO'!A33</f>
        <v>0</v>
      </c>
      <c r="B20" s="172">
        <f>'September - DATA INFO'!B33</f>
        <v>0</v>
      </c>
      <c r="C20" s="21">
        <f>'September - DATA INFO'!X8</f>
        <v>0</v>
      </c>
      <c r="D20" s="31">
        <f>October!X8</f>
        <v>0</v>
      </c>
      <c r="E20" s="21">
        <f>November!X8</f>
        <v>0</v>
      </c>
      <c r="F20" s="21">
        <f>December!X8</f>
        <v>0</v>
      </c>
      <c r="G20" s="21">
        <f>January!X8</f>
        <v>0</v>
      </c>
      <c r="H20" s="21">
        <f>February!X8</f>
        <v>0</v>
      </c>
      <c r="I20" s="21">
        <f>March!X8</f>
        <v>0</v>
      </c>
      <c r="J20" s="22">
        <f t="shared" si="0"/>
        <v>0</v>
      </c>
      <c r="K20" s="21">
        <f>'September - DATA INFO'!AM33+October!AM33+November!AM33+December!AM33+January!AM33+February!AM33+March!AM33</f>
        <v>0</v>
      </c>
      <c r="L20" s="21">
        <f>'September - DATA INFO'!AN33+October!AN33+November!AN33+December!AN33+January!AN33+February!AN33+March!AN33</f>
        <v>0</v>
      </c>
      <c r="M20" s="21">
        <f>'September - DATA INFO'!AI33+October!AI33+November!AI33+December!AI33+January!AI33+February!AI33+March!AI33</f>
        <v>0</v>
      </c>
      <c r="N20" s="21">
        <f>'September - DATA INFO'!AJ33+October!AJ33+November!AJ33+December!AJ33+January!AJ33+February!AJ33+March!AJ33</f>
        <v>0</v>
      </c>
      <c r="O20" s="21">
        <f>'September - DATA INFO'!AK33+October!AK33+November!AK33+December!AK33+January!AK33+February!AK33+March!AK33</f>
        <v>0</v>
      </c>
      <c r="P20" s="21">
        <f>'September - DATA INFO'!AL33+October!AL33+November!AL33+December!AL33+January!AL33+February!AL33+March!AL33</f>
        <v>0</v>
      </c>
      <c r="Q20" s="21">
        <f>'September - DATA INFO'!AO33+October!AO33+November!AO33+December!AO33+January!AO33+February!AO33+March!AO33</f>
        <v>0</v>
      </c>
      <c r="R20" s="23">
        <f t="shared" si="1"/>
        <v>0</v>
      </c>
      <c r="S20" s="30">
        <f>'September - DATA INFO'!AH33+October!AH33+November!AH33+December!AH33+January!AH33+February!AH33+March!AH33</f>
        <v>0</v>
      </c>
      <c r="T20" s="25" t="e">
        <f t="shared" si="2"/>
        <v>#DIV/0!</v>
      </c>
      <c r="U20" s="26" t="e">
        <f t="shared" si="3"/>
        <v>#DIV/0!</v>
      </c>
    </row>
    <row r="21" spans="1:21" s="37" customFormat="1" x14ac:dyDescent="0.25">
      <c r="A21" s="172">
        <f>'September - DATA INFO'!A34</f>
        <v>0</v>
      </c>
      <c r="B21" s="172">
        <f>'September - DATA INFO'!B34</f>
        <v>0</v>
      </c>
      <c r="C21" s="21">
        <f>'September - DATA INFO'!X8</f>
        <v>0</v>
      </c>
      <c r="D21" s="31">
        <f>October!X8</f>
        <v>0</v>
      </c>
      <c r="E21" s="21">
        <f>November!X8</f>
        <v>0</v>
      </c>
      <c r="F21" s="21">
        <f>December!X8</f>
        <v>0</v>
      </c>
      <c r="G21" s="21">
        <f>January!X8</f>
        <v>0</v>
      </c>
      <c r="H21" s="21">
        <f>February!X8</f>
        <v>0</v>
      </c>
      <c r="I21" s="21">
        <f>March!X8</f>
        <v>0</v>
      </c>
      <c r="J21" s="32">
        <f t="shared" si="0"/>
        <v>0</v>
      </c>
      <c r="K21" s="21">
        <f>'September - DATA INFO'!AM34+October!AM34+November!AM34+December!AM34+January!AM34+February!AM34+March!AM34</f>
        <v>0</v>
      </c>
      <c r="L21" s="21">
        <f>'September - DATA INFO'!AN34+October!AN34+November!AN34+December!AN34+January!AN34+February!AN34+March!AN34</f>
        <v>0</v>
      </c>
      <c r="M21" s="21">
        <f>'September - DATA INFO'!AI34+October!AI34+November!AI34+December!AI34+January!AI34+February!AI34+March!AI34</f>
        <v>0</v>
      </c>
      <c r="N21" s="21">
        <f>'September - DATA INFO'!AJ34+October!AJ34+November!AJ34+December!AJ34+January!AJ34+February!AJ34+March!AJ34</f>
        <v>0</v>
      </c>
      <c r="O21" s="21">
        <f>'September - DATA INFO'!AK34+October!AK34+November!AK34+December!AK34+January!AK34+February!AK34+March!AK34</f>
        <v>0</v>
      </c>
      <c r="P21" s="21">
        <f>'September - DATA INFO'!AL34+October!AL34+November!AL34+December!AL34+January!AL34+February!AL34+March!AL34</f>
        <v>0</v>
      </c>
      <c r="Q21" s="21">
        <f>'September - DATA INFO'!AO34+October!AO34+November!AO34+December!AO34+January!AO34+February!AO34+March!AO34</f>
        <v>0</v>
      </c>
      <c r="R21" s="33">
        <f t="shared" ref="R21:R22" si="4">SUM(K21:Q21)</f>
        <v>0</v>
      </c>
      <c r="S21" s="30">
        <f>'September - DATA INFO'!AH34+October!AH34+November!AH34+December!AH34+January!AH34+February!AH34+March!AH34</f>
        <v>0</v>
      </c>
      <c r="T21" s="34" t="e">
        <f t="shared" ref="T21:T22" si="5">S21/J21*100</f>
        <v>#DIV/0!</v>
      </c>
      <c r="U21" s="35" t="e">
        <f t="shared" ref="U21:U22" si="6">R21/J21*100</f>
        <v>#DIV/0!</v>
      </c>
    </row>
    <row r="22" spans="1:21" s="37" customFormat="1" x14ac:dyDescent="0.25">
      <c r="A22" s="172">
        <f>'September - DATA INFO'!A35</f>
        <v>0</v>
      </c>
      <c r="B22" s="172">
        <f>'September - DATA INFO'!B35</f>
        <v>0</v>
      </c>
      <c r="C22" s="21">
        <f>'September - DATA INFO'!X8</f>
        <v>0</v>
      </c>
      <c r="D22" s="31">
        <f>October!X8</f>
        <v>0</v>
      </c>
      <c r="E22" s="21">
        <f>November!X8</f>
        <v>0</v>
      </c>
      <c r="F22" s="21">
        <f>December!X8</f>
        <v>0</v>
      </c>
      <c r="G22" s="21">
        <f>January!X8</f>
        <v>0</v>
      </c>
      <c r="H22" s="21">
        <f>February!X8</f>
        <v>0</v>
      </c>
      <c r="I22" s="21">
        <f>March!X8</f>
        <v>0</v>
      </c>
      <c r="J22" s="32">
        <f t="shared" si="0"/>
        <v>0</v>
      </c>
      <c r="K22" s="21">
        <f>'September - DATA INFO'!AM35+October!AM35+November!AM35+December!AM35+January!AM35+February!AM35+March!AM35</f>
        <v>0</v>
      </c>
      <c r="L22" s="21">
        <f>'September - DATA INFO'!AN35+October!AN35+November!AN35+December!AN35+January!AN35+February!AN35+March!AN35</f>
        <v>0</v>
      </c>
      <c r="M22" s="21">
        <f>'September - DATA INFO'!AI35+October!AI35+November!AI35+December!AI35+January!AI35+February!AI35+March!AI35</f>
        <v>0</v>
      </c>
      <c r="N22" s="21">
        <f>'September - DATA INFO'!AJ35+October!AJ35+November!AJ35+December!AJ35+January!AJ35+February!AJ35+March!AJ35</f>
        <v>0</v>
      </c>
      <c r="O22" s="21">
        <f>'September - DATA INFO'!AK35+October!AK35+November!AK35+December!AK35+January!AK35+February!AK35+March!AK35</f>
        <v>0</v>
      </c>
      <c r="P22" s="21">
        <f>'September - DATA INFO'!AL35+October!AL35+November!AL35+December!AL35+January!AL35+February!AL35+March!AL35</f>
        <v>0</v>
      </c>
      <c r="Q22" s="21">
        <f>'September - DATA INFO'!AO35+October!AO35+November!AO35+December!AO35+January!AO35+February!AO35+March!AO35</f>
        <v>0</v>
      </c>
      <c r="R22" s="33">
        <f t="shared" si="4"/>
        <v>0</v>
      </c>
      <c r="S22" s="30">
        <f>'September - DATA INFO'!AH35+October!AH35+November!AH35+December!AH35+January!AH35+February!AH35+March!AH35</f>
        <v>0</v>
      </c>
      <c r="T22" s="34" t="e">
        <f t="shared" si="5"/>
        <v>#DIV/0!</v>
      </c>
      <c r="U22" s="35" t="e">
        <f t="shared" si="6"/>
        <v>#DIV/0!</v>
      </c>
    </row>
    <row r="23" spans="1:21" x14ac:dyDescent="0.25">
      <c r="A23" s="173" t="s">
        <v>72</v>
      </c>
      <c r="B23" s="174" t="s">
        <v>72</v>
      </c>
      <c r="C23" s="21"/>
      <c r="D23" s="31"/>
      <c r="E23" s="21"/>
      <c r="F23" s="21"/>
      <c r="G23" s="21"/>
      <c r="H23" s="21"/>
      <c r="I23" s="21"/>
      <c r="J23" s="22"/>
      <c r="K23" s="21"/>
      <c r="L23" s="21"/>
      <c r="M23" s="21"/>
      <c r="N23" s="21"/>
      <c r="O23" s="21"/>
      <c r="P23" s="21"/>
      <c r="Q23" s="21"/>
      <c r="R23" s="23"/>
      <c r="S23" s="30"/>
      <c r="T23" s="25"/>
      <c r="U23" s="26"/>
    </row>
    <row r="24" spans="1:21" x14ac:dyDescent="0.25">
      <c r="A24" s="172">
        <f>'September - DATA INFO'!A37</f>
        <v>0</v>
      </c>
      <c r="B24" s="172">
        <f>'September - DATA INFO'!B37</f>
        <v>0</v>
      </c>
      <c r="C24" s="21">
        <f>'September - DATA INFO'!X8</f>
        <v>0</v>
      </c>
      <c r="D24" s="31">
        <f>October!X8</f>
        <v>0</v>
      </c>
      <c r="E24" s="21">
        <f>November!X8</f>
        <v>0</v>
      </c>
      <c r="F24" s="21">
        <f>December!X8</f>
        <v>0</v>
      </c>
      <c r="G24" s="21">
        <f>January!X8</f>
        <v>0</v>
      </c>
      <c r="H24" s="21">
        <f>February!X8</f>
        <v>0</v>
      </c>
      <c r="I24" s="21">
        <f>March!X8</f>
        <v>0</v>
      </c>
      <c r="J24" s="22">
        <f t="shared" si="0"/>
        <v>0</v>
      </c>
      <c r="K24" s="21">
        <f>'September - DATA INFO'!AM37+October!AM37+November!AM37+December!AM37+January!AM37+February!AM37+March!AM37</f>
        <v>0</v>
      </c>
      <c r="L24" s="21">
        <f>'September - DATA INFO'!AN37+October!AN37+November!AN37+December!AN37+January!AN37+February!AN37+March!AN37</f>
        <v>0</v>
      </c>
      <c r="M24" s="21">
        <f>'September - DATA INFO'!AI37+October!AI37+November!AI37+December!AI37+January!AI37+February!AI37+March!AI37</f>
        <v>0</v>
      </c>
      <c r="N24" s="21">
        <f>'September - DATA INFO'!AJ37+October!AJ37+November!AJ37+December!AJ37+January!AJ37+February!AJ37+March!AJ37</f>
        <v>0</v>
      </c>
      <c r="O24" s="21">
        <f>'September - DATA INFO'!AK37+October!AK37+November!AK37+December!AK37+January!AK37+February!AK37+March!AK37</f>
        <v>0</v>
      </c>
      <c r="P24" s="21">
        <f>'September - DATA INFO'!AL37+October!AL37+November!AL37+December!AL37+January!AL37+February!AL37+March!AL37</f>
        <v>0</v>
      </c>
      <c r="Q24" s="21">
        <f>'September - DATA INFO'!AO37+October!AO37+November!AO37+December!AO37+January!AO37+February!AO37+March!AO37</f>
        <v>0</v>
      </c>
      <c r="R24" s="23">
        <f t="shared" si="1"/>
        <v>0</v>
      </c>
      <c r="S24" s="30">
        <f>'September - DATA INFO'!AH37+October!AH37+November!AH37+December!AH37+January!AH37+February!AH37+March!AH37</f>
        <v>0</v>
      </c>
      <c r="T24" s="25" t="e">
        <f t="shared" si="2"/>
        <v>#DIV/0!</v>
      </c>
      <c r="U24" s="26" t="e">
        <f t="shared" si="3"/>
        <v>#DIV/0!</v>
      </c>
    </row>
    <row r="25" spans="1:21" x14ac:dyDescent="0.25">
      <c r="A25" s="172">
        <f>'September - DATA INFO'!A38</f>
        <v>0</v>
      </c>
      <c r="B25" s="172">
        <f>'September - DATA INFO'!B38</f>
        <v>0</v>
      </c>
      <c r="C25" s="21">
        <f>'September - DATA INFO'!X8</f>
        <v>0</v>
      </c>
      <c r="D25" s="31">
        <f>October!X8</f>
        <v>0</v>
      </c>
      <c r="E25" s="21">
        <f>November!X8</f>
        <v>0</v>
      </c>
      <c r="F25" s="21">
        <f>December!X8</f>
        <v>0</v>
      </c>
      <c r="G25" s="21">
        <f>January!X8</f>
        <v>0</v>
      </c>
      <c r="H25" s="21">
        <f>February!X8</f>
        <v>0</v>
      </c>
      <c r="I25" s="21">
        <f>March!X8</f>
        <v>0</v>
      </c>
      <c r="J25" s="22">
        <f t="shared" si="0"/>
        <v>0</v>
      </c>
      <c r="K25" s="21">
        <f>'September - DATA INFO'!AM38+October!AM38+November!AM38+December!AM38+January!AM38+February!AM38+March!AM38</f>
        <v>0</v>
      </c>
      <c r="L25" s="21">
        <f>'September - DATA INFO'!AN38+October!AN38+November!AN38+December!AN38+January!AN38+February!AN38+March!AN38</f>
        <v>0</v>
      </c>
      <c r="M25" s="21">
        <f>'September - DATA INFO'!AI38+October!AI38+November!AI38+December!AI38+January!AI38+February!AI38+March!AI38</f>
        <v>0</v>
      </c>
      <c r="N25" s="21">
        <f>'September - DATA INFO'!AJ38+October!AJ38+November!AJ38+December!AJ38+January!AJ38+February!AJ38+March!AJ38</f>
        <v>0</v>
      </c>
      <c r="O25" s="21">
        <f>'September - DATA INFO'!AK38+October!AK38+November!AK38+December!AK38+January!AK38+February!AK38+March!AK38</f>
        <v>0</v>
      </c>
      <c r="P25" s="21">
        <f>'September - DATA INFO'!AL38+October!AL38+November!AL38+December!AL38+January!AL38+February!AL38+March!AL38</f>
        <v>0</v>
      </c>
      <c r="Q25" s="21">
        <f>'September - DATA INFO'!AO38+October!AO38+November!AO38+December!AO38+January!AO38+February!AO38+March!AO38</f>
        <v>0</v>
      </c>
      <c r="R25" s="23">
        <f t="shared" si="1"/>
        <v>0</v>
      </c>
      <c r="S25" s="30">
        <f>'September - DATA INFO'!AH38+October!AH38+November!AH38+December!AH38+January!AH38+February!AH38+March!AH38</f>
        <v>0</v>
      </c>
      <c r="T25" s="25" t="e">
        <f t="shared" si="2"/>
        <v>#DIV/0!</v>
      </c>
      <c r="U25" s="26" t="e">
        <f t="shared" si="3"/>
        <v>#DIV/0!</v>
      </c>
    </row>
    <row r="26" spans="1:21" x14ac:dyDescent="0.25">
      <c r="A26" s="172">
        <f>'September - DATA INFO'!A39</f>
        <v>0</v>
      </c>
      <c r="B26" s="172">
        <f>'September - DATA INFO'!B39</f>
        <v>0</v>
      </c>
      <c r="C26" s="21">
        <f>'September - DATA INFO'!X8</f>
        <v>0</v>
      </c>
      <c r="D26" s="31">
        <f>October!X8</f>
        <v>0</v>
      </c>
      <c r="E26" s="21">
        <f>November!X8</f>
        <v>0</v>
      </c>
      <c r="F26" s="21">
        <f>December!X8</f>
        <v>0</v>
      </c>
      <c r="G26" s="21">
        <f>January!X8</f>
        <v>0</v>
      </c>
      <c r="H26" s="21">
        <f>February!X8</f>
        <v>0</v>
      </c>
      <c r="I26" s="21">
        <f>March!X8</f>
        <v>0</v>
      </c>
      <c r="J26" s="22">
        <f t="shared" si="0"/>
        <v>0</v>
      </c>
      <c r="K26" s="21">
        <f>'September - DATA INFO'!AM39+October!AM39+November!AM39+December!AM39+January!AM39+February!AM39+March!AM39</f>
        <v>0</v>
      </c>
      <c r="L26" s="21">
        <f>'September - DATA INFO'!AN39+October!AN39+November!AN39+December!AN39+January!AN39+February!AN39+March!AN39</f>
        <v>0</v>
      </c>
      <c r="M26" s="21">
        <f>'September - DATA INFO'!AI39+October!AI39+November!AI39+December!AI39+January!AI39+February!AI39+March!AI39</f>
        <v>0</v>
      </c>
      <c r="N26" s="21">
        <f>'September - DATA INFO'!AJ39+October!AJ39+November!AJ39+December!AJ39+January!AJ39+February!AJ39+March!AJ39</f>
        <v>0</v>
      </c>
      <c r="O26" s="21">
        <f>'September - DATA INFO'!AK39+October!AK39+November!AK39+December!AK39+January!AK39+February!AK39+March!AK39</f>
        <v>0</v>
      </c>
      <c r="P26" s="21">
        <f>'September - DATA INFO'!AL39+October!AL39+November!AL39+December!AL39+January!AL39+February!AL39+March!AL39</f>
        <v>0</v>
      </c>
      <c r="Q26" s="21">
        <f>'September - DATA INFO'!AO39+October!AO39+November!AO39+December!AO39+January!AO39+February!AO39+March!AO39</f>
        <v>0</v>
      </c>
      <c r="R26" s="23">
        <f t="shared" si="1"/>
        <v>0</v>
      </c>
      <c r="S26" s="30">
        <f>'September - DATA INFO'!AH39+October!AH39+November!AH39+December!AH39+January!AH39+February!AH39+March!AH39</f>
        <v>0</v>
      </c>
      <c r="T26" s="25" t="e">
        <f t="shared" si="2"/>
        <v>#DIV/0!</v>
      </c>
      <c r="U26" s="26" t="e">
        <f t="shared" si="3"/>
        <v>#DIV/0!</v>
      </c>
    </row>
    <row r="27" spans="1:21" x14ac:dyDescent="0.25">
      <c r="A27" s="172">
        <f>'September - DATA INFO'!A40</f>
        <v>0</v>
      </c>
      <c r="B27" s="172">
        <f>'September - DATA INFO'!B40</f>
        <v>0</v>
      </c>
      <c r="C27" s="21">
        <f>'September - DATA INFO'!X8</f>
        <v>0</v>
      </c>
      <c r="D27" s="31">
        <f>October!X8</f>
        <v>0</v>
      </c>
      <c r="E27" s="21">
        <f>November!X8</f>
        <v>0</v>
      </c>
      <c r="F27" s="21">
        <f>December!X8</f>
        <v>0</v>
      </c>
      <c r="G27" s="21">
        <f>January!X8</f>
        <v>0</v>
      </c>
      <c r="H27" s="21">
        <f>February!X8</f>
        <v>0</v>
      </c>
      <c r="I27" s="21">
        <f>March!X8</f>
        <v>0</v>
      </c>
      <c r="J27" s="22">
        <f t="shared" si="0"/>
        <v>0</v>
      </c>
      <c r="K27" s="21">
        <f>'September - DATA INFO'!AM40+October!AM40+November!AM40+December!AM40+January!AM40+February!AM40+March!AM40</f>
        <v>0</v>
      </c>
      <c r="L27" s="21">
        <f>'September - DATA INFO'!AN40+October!AN40+November!AN40+December!AN40+January!AN40+February!AN40+March!AN40</f>
        <v>0</v>
      </c>
      <c r="M27" s="21">
        <f>'September - DATA INFO'!AI40+October!AI40+November!AI40+December!AI40+January!AI40+February!AI40+March!AI40</f>
        <v>0</v>
      </c>
      <c r="N27" s="21">
        <f>'September - DATA INFO'!AJ40+October!AJ40+November!AJ40+December!AJ40+January!AJ40+February!AJ40+March!AJ40</f>
        <v>0</v>
      </c>
      <c r="O27" s="21">
        <f>'September - DATA INFO'!AK40+October!AK40+November!AK40+December!AK40+January!AK40+February!AK40+March!AK40</f>
        <v>0</v>
      </c>
      <c r="P27" s="21">
        <f>'September - DATA INFO'!AL40+October!AL40+November!AL40+December!AL40+January!AL40+February!AL40+March!AL40</f>
        <v>0</v>
      </c>
      <c r="Q27" s="21">
        <f>'September - DATA INFO'!AO40+October!AO40+November!AO40+December!AO40+January!AO40+February!AO40+March!AO40</f>
        <v>0</v>
      </c>
      <c r="R27" s="23">
        <f t="shared" si="1"/>
        <v>0</v>
      </c>
      <c r="S27" s="30">
        <f>'September - DATA INFO'!AH40+October!AH40+November!AH40+December!AH40+January!AH40+February!AH40+March!AH40</f>
        <v>0</v>
      </c>
      <c r="T27" s="25" t="e">
        <f t="shared" si="2"/>
        <v>#DIV/0!</v>
      </c>
      <c r="U27" s="26" t="e">
        <f t="shared" si="3"/>
        <v>#DIV/0!</v>
      </c>
    </row>
    <row r="28" spans="1:21" x14ac:dyDescent="0.25">
      <c r="A28" s="172">
        <f>'September - DATA INFO'!A41</f>
        <v>0</v>
      </c>
      <c r="B28" s="172">
        <f>'September - DATA INFO'!B41</f>
        <v>0</v>
      </c>
      <c r="C28" s="21">
        <f>'September - DATA INFO'!X8</f>
        <v>0</v>
      </c>
      <c r="D28" s="31">
        <f>October!X8</f>
        <v>0</v>
      </c>
      <c r="E28" s="21">
        <f>November!X8</f>
        <v>0</v>
      </c>
      <c r="F28" s="21">
        <f>December!X8</f>
        <v>0</v>
      </c>
      <c r="G28" s="21">
        <f>January!X8</f>
        <v>0</v>
      </c>
      <c r="H28" s="21">
        <f>February!X8</f>
        <v>0</v>
      </c>
      <c r="I28" s="21">
        <f>March!X8</f>
        <v>0</v>
      </c>
      <c r="J28" s="22">
        <f t="shared" si="0"/>
        <v>0</v>
      </c>
      <c r="K28" s="21">
        <f>'September - DATA INFO'!AM41+October!AM41+November!AM41+December!AM41+January!AM41+February!AM41+March!AM41</f>
        <v>0</v>
      </c>
      <c r="L28" s="21">
        <f>'September - DATA INFO'!AN41+October!AN41+November!AN41+December!AN41+January!AN41+February!AN41+March!AN41</f>
        <v>0</v>
      </c>
      <c r="M28" s="21">
        <f>'September - DATA INFO'!AI41+October!AI41+November!AI41+December!AI41+January!AI41+February!AI41+March!AI41</f>
        <v>0</v>
      </c>
      <c r="N28" s="21">
        <f>'September - DATA INFO'!AJ41+October!AJ41+November!AJ41+December!AJ41+January!AJ41+February!AJ41+March!AJ41</f>
        <v>0</v>
      </c>
      <c r="O28" s="21">
        <f>'September - DATA INFO'!AK41+October!AK41+November!AK41+December!AK41+January!AK41+February!AK41+March!AK41</f>
        <v>0</v>
      </c>
      <c r="P28" s="21">
        <f>'September - DATA INFO'!AL41+October!AL41+November!AL41+December!AL41+January!AL41+February!AL41+March!AL41</f>
        <v>0</v>
      </c>
      <c r="Q28" s="21">
        <f>'September - DATA INFO'!AO41+October!AO41+November!AO41+December!AO41+January!AO41+February!AO41+March!AO41</f>
        <v>0</v>
      </c>
      <c r="R28" s="23">
        <f t="shared" si="1"/>
        <v>0</v>
      </c>
      <c r="S28" s="30">
        <f>'September - DATA INFO'!AH41+October!AH41+November!AH41+December!AH41+January!AH41+February!AH41+March!AH41</f>
        <v>0</v>
      </c>
      <c r="T28" s="25" t="e">
        <f t="shared" si="2"/>
        <v>#DIV/0!</v>
      </c>
      <c r="U28" s="26" t="e">
        <f t="shared" si="3"/>
        <v>#DIV/0!</v>
      </c>
    </row>
    <row r="30" spans="1:21" ht="17.399999999999999" x14ac:dyDescent="0.3">
      <c r="B30" s="17"/>
      <c r="Q30" s="17"/>
    </row>
    <row r="31" spans="1:21" x14ac:dyDescent="0.25">
      <c r="A31" s="15"/>
      <c r="B31" s="10"/>
    </row>
    <row r="32" spans="1:21" x14ac:dyDescent="0.25">
      <c r="A32" s="15"/>
    </row>
    <row r="33" spans="1:21" x14ac:dyDescent="0.25">
      <c r="A33" s="15"/>
      <c r="B33" s="10"/>
    </row>
    <row r="34" spans="1:21" s="5" customFormat="1" x14ac:dyDescent="0.25">
      <c r="A34" s="43"/>
      <c r="B34" s="47"/>
      <c r="T34" s="48"/>
      <c r="U34" s="49"/>
    </row>
    <row r="35" spans="1:21" s="5" customFormat="1" x14ac:dyDescent="0.25">
      <c r="A35" s="43"/>
      <c r="T35" s="48"/>
      <c r="U35" s="49"/>
    </row>
    <row r="36" spans="1:21" s="5" customFormat="1" x14ac:dyDescent="0.25">
      <c r="A36" s="43"/>
      <c r="T36" s="48"/>
      <c r="U36" s="49"/>
    </row>
    <row r="37" spans="1:21" s="5" customFormat="1" x14ac:dyDescent="0.25">
      <c r="A37" s="43"/>
      <c r="T37" s="48"/>
      <c r="U37" s="49"/>
    </row>
    <row r="38" spans="1:21" s="5" customFormat="1" ht="18" customHeight="1" x14ac:dyDescent="0.25">
      <c r="A38" s="43"/>
      <c r="T38" s="48"/>
      <c r="U38" s="49"/>
    </row>
    <row r="39" spans="1:21" s="5" customFormat="1" ht="18" customHeight="1" x14ac:dyDescent="0.25">
      <c r="A39" s="43"/>
      <c r="T39" s="48"/>
      <c r="U39" s="49"/>
    </row>
    <row r="40" spans="1:21" s="5" customFormat="1" ht="18" customHeight="1" x14ac:dyDescent="0.25">
      <c r="A40" s="43"/>
      <c r="T40" s="48"/>
      <c r="U40" s="49"/>
    </row>
    <row r="41" spans="1:21" s="5" customFormat="1" ht="18" customHeight="1" x14ac:dyDescent="0.25">
      <c r="A41" s="43"/>
      <c r="T41" s="48"/>
      <c r="U41" s="49"/>
    </row>
    <row r="42" spans="1:21" s="5" customFormat="1" ht="18" customHeight="1" x14ac:dyDescent="0.25">
      <c r="A42" s="43"/>
      <c r="T42" s="48"/>
      <c r="U42" s="49"/>
    </row>
    <row r="43" spans="1:21" s="5" customFormat="1" ht="18" customHeight="1" x14ac:dyDescent="0.25">
      <c r="A43" s="43"/>
      <c r="T43" s="48"/>
      <c r="U43" s="49"/>
    </row>
    <row r="44" spans="1:21" s="5" customFormat="1" ht="18" customHeight="1" x14ac:dyDescent="0.25">
      <c r="A44" s="43"/>
      <c r="T44" s="48"/>
      <c r="U44" s="49"/>
    </row>
    <row r="45" spans="1:21" s="5" customFormat="1" ht="18" customHeight="1" x14ac:dyDescent="0.25">
      <c r="A45" s="43"/>
      <c r="T45" s="48"/>
      <c r="U45" s="49"/>
    </row>
    <row r="46" spans="1:21" s="5" customFormat="1" ht="18" customHeight="1" x14ac:dyDescent="0.25">
      <c r="A46" s="43"/>
      <c r="T46" s="48"/>
      <c r="U46" s="49"/>
    </row>
    <row r="47" spans="1:21" s="5" customFormat="1" x14ac:dyDescent="0.25">
      <c r="A47" s="43"/>
      <c r="T47" s="48"/>
      <c r="U47" s="49"/>
    </row>
  </sheetData>
  <sheetProtection algorithmName="SHA-512" hashValue="Q8MyOsC0wcfRlWRFfDpJH3WumjnJG3OcyETDtY0Pk5qUKCk5UvJCLmT9u5/CrxIJ2n7UFkIANagzZsSssY9ICQ==" saltValue="Eyf4hT+3qF98nIpiYz4fDg==" spinCount="100000" sheet="1" objects="1" scenarios="1" selectLockedCells="1" selectUnlockedCells="1"/>
  <mergeCells count="2">
    <mergeCell ref="A1:B1"/>
    <mergeCell ref="C1:E1"/>
  </mergeCells>
  <pageMargins left="0.21" right="0.15" top="0.3" bottom="0.37" header="0.25" footer="0.26"/>
  <pageSetup scale="59" orientation="landscape" horizontalDpi="4294967295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September - DATA INFO</vt:lpstr>
      <vt:lpstr>October</vt:lpstr>
      <vt:lpstr>November</vt:lpstr>
      <vt:lpstr>December</vt:lpstr>
      <vt:lpstr>January</vt:lpstr>
      <vt:lpstr>February</vt:lpstr>
      <vt:lpstr>March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2019-07-07T00:16:58Z</dcterms:modified>
</cp:coreProperties>
</file>